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940" windowHeight="9150" activeTab="0"/>
  </bookViews>
  <sheets>
    <sheet name="Titre" sheetId="1" r:id="rId1"/>
    <sheet name="descriptif" sheetId="2" r:id="rId2"/>
    <sheet name="Données" sheetId="3" r:id="rId3"/>
    <sheet name="Analyse QT" sheetId="4" r:id="rId4"/>
    <sheet name="Analyse QL" sheetId="5" r:id="rId5"/>
    <sheet name="Conclusion" sheetId="6" r:id="rId6"/>
  </sheets>
  <definedNames/>
  <calcPr fullCalcOnLoad="1"/>
</workbook>
</file>

<file path=xl/sharedStrings.xml><?xml version="1.0" encoding="utf-8"?>
<sst xmlns="http://schemas.openxmlformats.org/spreadsheetml/2006/main" count="526" uniqueCount="187">
  <si>
    <t>Identificateur</t>
  </si>
  <si>
    <t>o1</t>
  </si>
  <si>
    <t>o2</t>
  </si>
  <si>
    <t>o3</t>
  </si>
  <si>
    <t>o4</t>
  </si>
  <si>
    <t>o5</t>
  </si>
  <si>
    <t>o6</t>
  </si>
  <si>
    <t>o7</t>
  </si>
  <si>
    <t>o8</t>
  </si>
  <si>
    <t>o9</t>
  </si>
  <si>
    <t>o10</t>
  </si>
  <si>
    <t>o11</t>
  </si>
  <si>
    <t>o12</t>
  </si>
  <si>
    <t>o13</t>
  </si>
  <si>
    <t>o14</t>
  </si>
  <si>
    <t>o15</t>
  </si>
  <si>
    <t>o16</t>
  </si>
  <si>
    <t>o17</t>
  </si>
  <si>
    <t>o18</t>
  </si>
  <si>
    <t>o19</t>
  </si>
  <si>
    <t>o20</t>
  </si>
  <si>
    <t>o21</t>
  </si>
  <si>
    <t>o22</t>
  </si>
  <si>
    <t>o23</t>
  </si>
  <si>
    <t>o24</t>
  </si>
  <si>
    <t>o25</t>
  </si>
  <si>
    <t>o26</t>
  </si>
  <si>
    <t>o27</t>
  </si>
  <si>
    <t>o28</t>
  </si>
  <si>
    <t>o29</t>
  </si>
  <si>
    <t>o30</t>
  </si>
  <si>
    <t>o31</t>
  </si>
  <si>
    <t>o32</t>
  </si>
  <si>
    <t>o33</t>
  </si>
  <si>
    <t>o34</t>
  </si>
  <si>
    <t>o35</t>
  </si>
  <si>
    <t>o36</t>
  </si>
  <si>
    <t>o37</t>
  </si>
  <si>
    <t>o38</t>
  </si>
  <si>
    <t>o39</t>
  </si>
  <si>
    <t>o40</t>
  </si>
  <si>
    <t>o41</t>
  </si>
  <si>
    <t>o42</t>
  </si>
  <si>
    <t>o43</t>
  </si>
  <si>
    <t>o44</t>
  </si>
  <si>
    <t>o45</t>
  </si>
  <si>
    <t>o46</t>
  </si>
  <si>
    <t>o47</t>
  </si>
  <si>
    <t>o48</t>
  </si>
  <si>
    <t>o49</t>
  </si>
  <si>
    <t>o50</t>
  </si>
  <si>
    <t>o51</t>
  </si>
  <si>
    <t>o52</t>
  </si>
  <si>
    <t>o53</t>
  </si>
  <si>
    <t>o54</t>
  </si>
  <si>
    <t>o55</t>
  </si>
  <si>
    <t>S</t>
  </si>
  <si>
    <t>P</t>
  </si>
  <si>
    <t>T</t>
  </si>
  <si>
    <t>C</t>
  </si>
  <si>
    <t>ML</t>
  </si>
  <si>
    <t>MH</t>
  </si>
  <si>
    <t>H</t>
  </si>
  <si>
    <t>mm</t>
  </si>
  <si>
    <t>g</t>
  </si>
  <si>
    <t>Etude des caractéristiques morphologiques des Gorgebleues à miroir</t>
  </si>
  <si>
    <t>(Luscinia svecica)</t>
  </si>
  <si>
    <t>Taille de l'aile</t>
  </si>
  <si>
    <t>Heure</t>
  </si>
  <si>
    <t>Poids</t>
  </si>
  <si>
    <t>Tarse</t>
  </si>
  <si>
    <t xml:space="preserve">Culmen </t>
  </si>
  <si>
    <t>Culmen</t>
  </si>
  <si>
    <t>Miroirlarg</t>
  </si>
  <si>
    <t>Miroirhaut</t>
  </si>
  <si>
    <t>A</t>
  </si>
  <si>
    <t>Ta</t>
  </si>
  <si>
    <t>Po</t>
  </si>
  <si>
    <t>Tr</t>
  </si>
  <si>
    <t>Cu</t>
  </si>
  <si>
    <t>Analyse des données qualitatives</t>
  </si>
  <si>
    <t>1) Sexe</t>
  </si>
  <si>
    <t>total</t>
  </si>
  <si>
    <t>Nous constatons une disproportion dans la répartition entre les mâles et les femelles de notre échantillon. En effet, il y a environ un quart de femelles et trois quart</t>
  </si>
  <si>
    <t>2) Taille de l'aile</t>
  </si>
  <si>
    <t>3) Poids</t>
  </si>
  <si>
    <t>Sexe</t>
  </si>
  <si>
    <t>Aile</t>
  </si>
  <si>
    <t>4) Longueur du tarse</t>
  </si>
  <si>
    <t>5) Taille du culmen</t>
  </si>
  <si>
    <t>Analyse séparée</t>
  </si>
  <si>
    <t>Analyse conjointe</t>
  </si>
  <si>
    <t>1) Sexe/taille de l'aile</t>
  </si>
  <si>
    <t>2) Sexe/Poids</t>
  </si>
  <si>
    <t>3) Sexe/Tarse</t>
  </si>
  <si>
    <t>4) Sexe/Culmen</t>
  </si>
  <si>
    <t>5) Poids/Tarse</t>
  </si>
  <si>
    <t>Analyse des données quantitatives</t>
  </si>
  <si>
    <t>Champs</t>
  </si>
  <si>
    <t>Moyenne</t>
  </si>
  <si>
    <t>Ecart-type</t>
  </si>
  <si>
    <t>cdv</t>
  </si>
  <si>
    <t>Minimum</t>
  </si>
  <si>
    <t>Maximum</t>
  </si>
  <si>
    <t>Etendue</t>
  </si>
  <si>
    <t>Dans nos données, il y a: 56 lignes et 8 colonnes</t>
  </si>
  <si>
    <t>Etude des corrélations</t>
  </si>
  <si>
    <t>En fonction de ce tableau, nous pouvons extraire les meilleures corrélations:</t>
  </si>
  <si>
    <t>A l'aide de ce tableau, nous pouvons noter que la meilleure corrélation n'est que de 0,4258. Cela nous permet de dire que nous n'avons pas réellement de corrélations</t>
  </si>
  <si>
    <t>entre les différents paramètres étudiés.</t>
  </si>
  <si>
    <t>Pourcentage</t>
  </si>
  <si>
    <t>Somme</t>
  </si>
  <si>
    <t>Maximun</t>
  </si>
  <si>
    <t xml:space="preserve">Moyenne </t>
  </si>
  <si>
    <t>A) Analyse séparée</t>
  </si>
  <si>
    <t>B) Analyse conjointe</t>
  </si>
  <si>
    <t>Unité</t>
  </si>
  <si>
    <t xml:space="preserve">D'après les résultats obtenus, nous pouvons dire que l'échantillon étudié est homogène. En effet, en comparant par rapport  aux moyennes, on voit qu'il y a autant  </t>
  </si>
  <si>
    <t>Cela s'explique par le fait qu'il y a toujours très peu de différences entre tous les individus dans une même population de gorgebleue à miroir.</t>
  </si>
  <si>
    <t>Code</t>
  </si>
  <si>
    <t>de réaliser un graphique pour tous les paramètres étudiés.</t>
  </si>
  <si>
    <t xml:space="preserve">d'individus en dessous et au dessus de celles-ci. Aussi, les pourcentages que nous obtenons sont toujours proches de 50%. C'est pourquoi il n'est pas nécessaire </t>
  </si>
  <si>
    <t>Le poids et le sexe ne semblent pas liés.</t>
  </si>
  <si>
    <t>Il y a deux fois plus de femelles ayant des plus petits tarses. En revanche, pour les mâles il ne semble pas avoir de loi générale concernant la taille de leur tarse.</t>
  </si>
  <si>
    <t xml:space="preserve">On remarque que les petits oiseaux ont plutôt des petits tarses (32,73%),  tandis que les plus gros ont des tarses plus longs (29,09%). Il semblerait donc que d'une </t>
  </si>
  <si>
    <t>manière générale plus un oiseau est lourd, plus il possède un tarse long.</t>
  </si>
  <si>
    <t>6) Poids/Aile</t>
  </si>
  <si>
    <t xml:space="preserve">7) Tarse/Culmen </t>
  </si>
  <si>
    <t>D'après ces résultats, nous pouvons dire que les oiseaux qui ont des petits tarses ont également des petits culmen. De la même façon, les oiseaux qui ont des grands</t>
  </si>
  <si>
    <t xml:space="preserve"> tarses, ont des grands becs.</t>
  </si>
  <si>
    <t>Conclusion:</t>
  </si>
  <si>
    <t xml:space="preserve">Cependant, ce n'est pas un critère strict de détermination puisque de notre étude, nous n'avons pu  dégager que une tendance générale et non une </t>
  </si>
  <si>
    <t>corrélation marquée.</t>
  </si>
  <si>
    <t>Des études futures pourraient compléter les données déjà existantes sur cette espèce.</t>
  </si>
  <si>
    <t>de mâles. Cette disproportion peut s'expliquer par disproportion générale à la base dans la population des Gorgebleues à miroir.</t>
  </si>
  <si>
    <t>mâle</t>
  </si>
  <si>
    <t>femelle</t>
  </si>
  <si>
    <t>inf à 66,65</t>
  </si>
  <si>
    <t>sup à 66,65</t>
  </si>
  <si>
    <t>inf à 14,93</t>
  </si>
  <si>
    <t>sup à 14,93</t>
  </si>
  <si>
    <t>inf à 27,32</t>
  </si>
  <si>
    <t>sup à 27,32</t>
  </si>
  <si>
    <t>inf à 9,85</t>
  </si>
  <si>
    <t>sup à 9,85</t>
  </si>
  <si>
    <t xml:space="preserve">Nous pouvons remarquer que la taille de l'aile est déterminée par le sexe. Les mâles possèdent de plus grandes ailes que les femelles sur l'ensemble de la population, </t>
  </si>
  <si>
    <t xml:space="preserve">seulement 4% des individus sont des femelles ayant des ailes d'une taille supérieure à la moyenne. </t>
  </si>
  <si>
    <t>Nous ne pouvons donc pas utiliser le critère taille du bec pour déterminer le sexe d'un individu.</t>
  </si>
  <si>
    <t>Les caractères sexe et culmen ne sont pas liés puisque les proportions sont les mêmes par rapport à la moyenne pour les mâles et les femelles.</t>
  </si>
  <si>
    <t>Il y a équirépartition ce qui signifie qu'il n'y a pas de liaison entre ces deux caractères.</t>
  </si>
  <si>
    <t xml:space="preserve">Les caractères morphologiques, chez la gorgebleue à miroir, ne sont pas liés entre eux.  </t>
  </si>
  <si>
    <t>Caractères</t>
  </si>
  <si>
    <t>Modes</t>
  </si>
  <si>
    <t>Taille du culmen</t>
  </si>
  <si>
    <t>Taille du tarse</t>
  </si>
  <si>
    <t>&gt; à la moyenne</t>
  </si>
  <si>
    <t>&lt; à la moyenne</t>
  </si>
  <si>
    <t>Tableau récapitulatif des données qualitatives triées par mode:</t>
  </si>
  <si>
    <t>Les corrélations ne sont pas du tout prononcées, donc il ne ressortirait rien d'une analyse conjointe. Cela vient sans doute de la différence mâle/femelle,</t>
  </si>
  <si>
    <t>c'est pourquoi, nous allons refaire une analyse séparée pour les mâles, puis pour les femelles.</t>
  </si>
  <si>
    <t>Les femelles:</t>
  </si>
  <si>
    <t>Les mâles :</t>
  </si>
  <si>
    <t xml:space="preserve">Nous remarquons que la corrélation la plus forte est de 0,56. Elle est donc plus forte que l'on ne fait pas la distinction mâle/femelle, cependant, elle reste tout de </t>
  </si>
  <si>
    <t>même inférieure à 0,6 qui est la borne.</t>
  </si>
  <si>
    <t>Voici les corrélations que nous obtenons:</t>
  </si>
  <si>
    <t>Etude des corrélations:</t>
  </si>
  <si>
    <t>Nous voyons ici que la plus forte corrélation n'est que de 0,46 ce qui ne nous permet pas d'affirmer que les caractères soient liés.</t>
  </si>
  <si>
    <t>L'analyse ne montre donc aucune corrélation que se soit pour les mâles ou pour les femelles.</t>
  </si>
  <si>
    <t>http//:perso.wanadoo.fr/bruno.presumey/gorgeble.hltm</t>
  </si>
  <si>
    <t>Photo extraite du site internet :</t>
  </si>
  <si>
    <t>moyenne</t>
  </si>
  <si>
    <t>variance</t>
  </si>
  <si>
    <t>r</t>
  </si>
  <si>
    <t>var/moy</t>
  </si>
  <si>
    <t>D</t>
  </si>
  <si>
    <t>Comparaison de moyenne</t>
  </si>
  <si>
    <t>r = racine [(Vm/Mm)+(Vf/Mf)]</t>
  </si>
  <si>
    <t xml:space="preserve"> (Vm/Mm)+(Vf/Mf)</t>
  </si>
  <si>
    <t xml:space="preserve">La différence est significative au risque de 5% si D est supérieur à 1,96. Nous pouvons donc remarquer qu'il existe une différence significative au risque de 5% </t>
  </si>
  <si>
    <t xml:space="preserve">pour la taille de l'aile et la longueur du tarse entre les mâles et les femelles. En effet, les femelles ont, en moyenne, de plus petites ailes (64,6mm)  </t>
  </si>
  <si>
    <t>et un tarse plus court (26,9mm) que les mâles dont les tailles respectives sont 67,3mm et 27,4mm.</t>
  </si>
  <si>
    <t xml:space="preserve">Lors de la détermination du sexe d'un individu, nous pouvons nous aider de certains caractères morphologiques tels que la taille de l'aile, ici étudié, </t>
  </si>
  <si>
    <t>car, nous avons pu noter une différence significative lors de la comparaison entre les mâles et les femelles.</t>
  </si>
  <si>
    <t>Voici les corrélations que nous obtenons pour les mâles:</t>
  </si>
  <si>
    <t xml:space="preserve">La corrélation du poids en fonction du miroir haut peut s'expliquer par le fait qu'un oiseau ayant un poids élevé sera plus gros qu'un autre de poids inférieur. </t>
  </si>
  <si>
    <t>Ceci entraînant un développement plus large du miroir.</t>
  </si>
  <si>
    <t>Nom des auteurs volontairment omis.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</si>
</sst>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 numFmtId="176" formatCode="0.0000000"/>
    <numFmt numFmtId="177" formatCode="0.000000"/>
    <numFmt numFmtId="178" formatCode="0.00000000"/>
    <numFmt numFmtId="179" formatCode="0.000000000"/>
    <numFmt numFmtId="180" formatCode="0.0000000000"/>
    <numFmt numFmtId="181" formatCode="0.0%"/>
  </numFmts>
  <fonts count="34">
    <font>
      <sz val="10"/>
      <name val="Arial"/>
      <family val="0"/>
    </font>
    <font>
      <u val="single"/>
      <sz val="10"/>
      <color indexed="12"/>
      <name val="Arial"/>
      <family val="0"/>
    </font>
    <font>
      <u val="single"/>
      <sz val="10"/>
      <color indexed="36"/>
      <name val="Arial"/>
      <family val="0"/>
    </font>
    <font>
      <b/>
      <i/>
      <sz val="24"/>
      <name val="Monotype Corsiva"/>
      <family val="4"/>
    </font>
    <font>
      <b/>
      <i/>
      <sz val="10"/>
      <name val="Monotype Corsiva"/>
      <family val="4"/>
    </font>
    <font>
      <i/>
      <sz val="14"/>
      <name val="Arial"/>
      <family val="2"/>
    </font>
    <font>
      <b/>
      <i/>
      <u val="single"/>
      <sz val="26"/>
      <name val="Monotype Corsiva"/>
      <family val="4"/>
    </font>
    <font>
      <b/>
      <i/>
      <u val="single"/>
      <sz val="36"/>
      <name val="Monotype Corsiva"/>
      <family val="4"/>
    </font>
    <font>
      <sz val="12"/>
      <name val="Arial"/>
      <family val="2"/>
    </font>
    <font>
      <i/>
      <sz val="12"/>
      <name val="Arial"/>
      <family val="2"/>
    </font>
    <font>
      <b/>
      <sz val="10"/>
      <name val="Arial"/>
      <family val="2"/>
    </font>
    <font>
      <vertAlign val="superscript"/>
      <sz val="10"/>
      <name val="Arial"/>
      <family val="0"/>
    </font>
    <font>
      <b/>
      <sz val="12"/>
      <name val="Arial"/>
      <family val="0"/>
    </font>
    <font>
      <sz val="10"/>
      <color indexed="10"/>
      <name val="Arial"/>
      <family val="2"/>
    </font>
    <font>
      <sz val="10"/>
      <color indexed="12"/>
      <name val="Arial"/>
      <family val="2"/>
    </font>
    <font>
      <sz val="10"/>
      <color indexed="17"/>
      <name val="Arial"/>
      <family val="2"/>
    </font>
    <font>
      <b/>
      <u val="single"/>
      <sz val="12"/>
      <color indexed="10"/>
      <name val="Arial"/>
      <family val="2"/>
    </font>
    <font>
      <b/>
      <sz val="9"/>
      <name val="Arial"/>
      <family val="2"/>
    </font>
    <font>
      <b/>
      <u val="single"/>
      <sz val="10"/>
      <color indexed="10"/>
      <name val="Arial"/>
      <family val="2"/>
    </font>
    <font>
      <sz val="5"/>
      <name val="Arial"/>
      <family val="0"/>
    </font>
    <font>
      <sz val="9"/>
      <name val="Arial"/>
      <family val="2"/>
    </font>
    <font>
      <b/>
      <sz val="8"/>
      <name val="Arial"/>
      <family val="0"/>
    </font>
    <font>
      <sz val="12"/>
      <color indexed="10"/>
      <name val="Arial"/>
      <family val="2"/>
    </font>
    <font>
      <sz val="12"/>
      <color indexed="53"/>
      <name val="Arial"/>
      <family val="2"/>
    </font>
    <font>
      <sz val="12"/>
      <color indexed="50"/>
      <name val="Arial"/>
      <family val="2"/>
    </font>
    <font>
      <sz val="12"/>
      <color indexed="8"/>
      <name val="Arial"/>
      <family val="2"/>
    </font>
    <font>
      <sz val="10.5"/>
      <name val="Arial"/>
      <family val="0"/>
    </font>
    <font>
      <b/>
      <sz val="13.5"/>
      <name val="Arial"/>
      <family val="0"/>
    </font>
    <font>
      <b/>
      <sz val="10.5"/>
      <name val="Arial"/>
      <family val="0"/>
    </font>
    <font>
      <sz val="8"/>
      <name val="Arial"/>
      <family val="2"/>
    </font>
    <font>
      <u val="single"/>
      <sz val="10"/>
      <name val="Arial"/>
      <family val="2"/>
    </font>
    <font>
      <sz val="10"/>
      <color indexed="14"/>
      <name val="Arial"/>
      <family val="2"/>
    </font>
    <font>
      <b/>
      <sz val="16"/>
      <color indexed="12"/>
      <name val="Arial"/>
      <family val="2"/>
    </font>
    <font>
      <b/>
      <sz val="14"/>
      <color indexed="10"/>
      <name val="Arial"/>
      <family val="2"/>
    </font>
  </fonts>
  <fills count="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s>
  <borders count="35">
    <border>
      <left/>
      <right/>
      <top/>
      <bottom/>
      <diagonal/>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color indexed="63"/>
      </top>
      <bottom>
        <color indexed="63"/>
      </bottom>
    </border>
    <border>
      <left style="thin"/>
      <right>
        <color indexed="63"/>
      </right>
      <top style="thin"/>
      <bottom style="thin"/>
    </border>
    <border>
      <left>
        <color indexed="63"/>
      </left>
      <right>
        <color indexed="63"/>
      </right>
      <top style="thick"/>
      <bottom>
        <color indexed="63"/>
      </bottom>
    </border>
    <border>
      <left>
        <color indexed="63"/>
      </left>
      <right style="thin"/>
      <top style="thick"/>
      <bottom>
        <color indexed="63"/>
      </bottom>
    </border>
    <border>
      <left>
        <color indexed="63"/>
      </left>
      <right style="thin"/>
      <top style="thin"/>
      <bottom>
        <color indexed="63"/>
      </bottom>
    </border>
    <border>
      <left style="thin"/>
      <right>
        <color indexed="63"/>
      </right>
      <top style="thick"/>
      <bottom>
        <color indexed="63"/>
      </bottom>
    </border>
    <border>
      <left style="thin"/>
      <right style="thin"/>
      <top style="thick"/>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2" fontId="0" fillId="0" borderId="0" xfId="0" applyNumberFormat="1" applyAlignment="1">
      <alignment/>
    </xf>
    <xf numFmtId="173" fontId="0" fillId="0" borderId="0" xfId="0" applyNumberFormat="1" applyAlignment="1">
      <alignment/>
    </xf>
    <xf numFmtId="1" fontId="0" fillId="0" borderId="0" xfId="0" applyNumberFormat="1" applyFill="1" applyAlignment="1">
      <alignment/>
    </xf>
    <xf numFmtId="49"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2" fontId="0" fillId="0" borderId="0" xfId="0" applyNumberFormat="1" applyFill="1" applyAlignment="1">
      <alignment/>
    </xf>
    <xf numFmtId="173" fontId="0" fillId="0" borderId="0" xfId="0" applyNumberFormat="1" applyFill="1" applyAlignment="1">
      <alignment/>
    </xf>
    <xf numFmtId="0" fontId="0" fillId="0" borderId="0" xfId="0" applyFill="1" applyAlignment="1">
      <alignment/>
    </xf>
    <xf numFmtId="173" fontId="0" fillId="0" borderId="0" xfId="0" applyNumberFormat="1" applyFill="1" applyAlignment="1">
      <alignment horizontal="right"/>
    </xf>
    <xf numFmtId="1" fontId="0" fillId="0" borderId="0" xfId="0" applyNumberFormat="1" applyFill="1" applyBorder="1" applyAlignment="1">
      <alignment horizontal="right"/>
    </xf>
    <xf numFmtId="1" fontId="0" fillId="0" borderId="0" xfId="0" applyNumberFormat="1" applyFill="1" applyBorder="1" applyAlignment="1">
      <alignment/>
    </xf>
    <xf numFmtId="0" fontId="0" fillId="0" borderId="1" xfId="0" applyBorder="1" applyAlignment="1">
      <alignment horizontal="center"/>
    </xf>
    <xf numFmtId="0" fontId="0" fillId="2" borderId="2" xfId="0" applyFill="1" applyBorder="1" applyAlignment="1">
      <alignment horizontal="center"/>
    </xf>
    <xf numFmtId="2" fontId="0" fillId="3" borderId="2" xfId="0" applyNumberFormat="1" applyFill="1" applyBorder="1" applyAlignment="1">
      <alignment horizontal="center"/>
    </xf>
    <xf numFmtId="173" fontId="0" fillId="3" borderId="2" xfId="0" applyNumberFormat="1" applyFill="1" applyBorder="1" applyAlignment="1">
      <alignment horizontal="center"/>
    </xf>
    <xf numFmtId="1" fontId="0" fillId="2" borderId="2" xfId="0" applyNumberFormat="1" applyFill="1" applyBorder="1" applyAlignment="1">
      <alignment horizontal="center"/>
    </xf>
    <xf numFmtId="2" fontId="0" fillId="3" borderId="3" xfId="0" applyNumberFormat="1" applyFill="1" applyBorder="1" applyAlignment="1">
      <alignment horizontal="center"/>
    </xf>
    <xf numFmtId="0" fontId="0" fillId="0" borderId="4" xfId="0" applyBorder="1" applyAlignment="1">
      <alignment horizontal="center"/>
    </xf>
    <xf numFmtId="0" fontId="0" fillId="2" borderId="5" xfId="0" applyFill="1" applyBorder="1" applyAlignment="1">
      <alignment horizontal="center"/>
    </xf>
    <xf numFmtId="2" fontId="0" fillId="3" borderId="5" xfId="0" applyNumberFormat="1" applyFill="1" applyBorder="1" applyAlignment="1">
      <alignment horizontal="center"/>
    </xf>
    <xf numFmtId="173" fontId="0" fillId="3" borderId="5" xfId="0" applyNumberFormat="1" applyFill="1" applyBorder="1" applyAlignment="1">
      <alignment horizontal="center"/>
    </xf>
    <xf numFmtId="1" fontId="0" fillId="2" borderId="5" xfId="0" applyNumberFormat="1" applyFill="1" applyBorder="1" applyAlignment="1">
      <alignment horizontal="center"/>
    </xf>
    <xf numFmtId="2" fontId="0" fillId="3" borderId="6" xfId="0" applyNumberFormat="1" applyFill="1" applyBorder="1" applyAlignment="1">
      <alignment horizontal="center"/>
    </xf>
    <xf numFmtId="0" fontId="0" fillId="0" borderId="7" xfId="0" applyBorder="1" applyAlignment="1">
      <alignment horizontal="center"/>
    </xf>
    <xf numFmtId="0" fontId="0" fillId="2" borderId="8" xfId="0" applyFill="1" applyBorder="1" applyAlignment="1">
      <alignment horizontal="center"/>
    </xf>
    <xf numFmtId="2" fontId="0" fillId="3" borderId="8" xfId="0" applyNumberFormat="1" applyFill="1" applyBorder="1" applyAlignment="1">
      <alignment horizontal="center"/>
    </xf>
    <xf numFmtId="173" fontId="0" fillId="3" borderId="8" xfId="0" applyNumberFormat="1" applyFill="1" applyBorder="1" applyAlignment="1">
      <alignment horizontal="center"/>
    </xf>
    <xf numFmtId="1" fontId="0" fillId="2" borderId="8" xfId="0" applyNumberFormat="1" applyFill="1" applyBorder="1" applyAlignment="1">
      <alignment horizontal="center"/>
    </xf>
    <xf numFmtId="2" fontId="0" fillId="3" borderId="9" xfId="0" applyNumberFormat="1" applyFill="1" applyBorder="1" applyAlignment="1">
      <alignment horizontal="center"/>
    </xf>
    <xf numFmtId="0" fontId="10" fillId="0" borderId="10" xfId="0" applyFont="1" applyBorder="1" applyAlignment="1">
      <alignment/>
    </xf>
    <xf numFmtId="0" fontId="10" fillId="0" borderId="11" xfId="0" applyFont="1" applyBorder="1" applyAlignment="1">
      <alignment/>
    </xf>
    <xf numFmtId="0" fontId="10"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5" xfId="0" applyBorder="1" applyAlignment="1">
      <alignment/>
    </xf>
    <xf numFmtId="0" fontId="0" fillId="0" borderId="21" xfId="0" applyBorder="1" applyAlignment="1">
      <alignment/>
    </xf>
    <xf numFmtId="0" fontId="0" fillId="0" borderId="12" xfId="0" applyBorder="1" applyAlignment="1">
      <alignment/>
    </xf>
    <xf numFmtId="2" fontId="0" fillId="0" borderId="0" xfId="0" applyNumberFormat="1" applyBorder="1" applyAlignment="1">
      <alignment/>
    </xf>
    <xf numFmtId="2" fontId="0" fillId="0" borderId="15" xfId="0" applyNumberFormat="1" applyBorder="1" applyAlignment="1">
      <alignment/>
    </xf>
    <xf numFmtId="2" fontId="0" fillId="0" borderId="19" xfId="0" applyNumberFormat="1" applyBorder="1" applyAlignment="1">
      <alignment/>
    </xf>
    <xf numFmtId="2" fontId="0" fillId="0" borderId="17" xfId="0" applyNumberFormat="1" applyBorder="1" applyAlignment="1">
      <alignment/>
    </xf>
    <xf numFmtId="179" fontId="0" fillId="0" borderId="0" xfId="0" applyNumberFormat="1" applyBorder="1" applyAlignment="1">
      <alignment/>
    </xf>
    <xf numFmtId="0" fontId="0" fillId="0" borderId="22" xfId="0" applyBorder="1" applyAlignment="1">
      <alignment/>
    </xf>
    <xf numFmtId="0" fontId="13" fillId="0" borderId="0" xfId="0" applyFont="1" applyAlignment="1">
      <alignment/>
    </xf>
    <xf numFmtId="0" fontId="0" fillId="0" borderId="15" xfId="0" applyBorder="1" applyAlignment="1">
      <alignment horizontal="right"/>
    </xf>
    <xf numFmtId="0" fontId="0" fillId="0" borderId="23" xfId="0" applyBorder="1" applyAlignment="1">
      <alignment horizontal="right"/>
    </xf>
    <xf numFmtId="0" fontId="14" fillId="0" borderId="0" xfId="0" applyFont="1" applyFill="1" applyBorder="1" applyAlignment="1">
      <alignment horizontal="left"/>
    </xf>
    <xf numFmtId="0" fontId="14" fillId="0" borderId="0" xfId="0" applyFont="1" applyAlignment="1">
      <alignment/>
    </xf>
    <xf numFmtId="0" fontId="15" fillId="0" borderId="0" xfId="0" applyFont="1" applyAlignment="1">
      <alignment/>
    </xf>
    <xf numFmtId="0" fontId="0" fillId="0" borderId="1" xfId="0" applyFill="1" applyBorder="1" applyAlignment="1">
      <alignment horizontal="center"/>
    </xf>
    <xf numFmtId="0" fontId="0" fillId="0" borderId="2" xfId="0" applyBorder="1" applyAlignment="1">
      <alignment/>
    </xf>
    <xf numFmtId="2" fontId="0" fillId="0" borderId="2" xfId="0" applyNumberFormat="1" applyBorder="1" applyAlignment="1">
      <alignment/>
    </xf>
    <xf numFmtId="1" fontId="0" fillId="0" borderId="2" xfId="0" applyNumberFormat="1" applyFill="1" applyBorder="1" applyAlignment="1">
      <alignment/>
    </xf>
    <xf numFmtId="2" fontId="0" fillId="0" borderId="3" xfId="0" applyNumberFormat="1" applyBorder="1" applyAlignment="1">
      <alignment/>
    </xf>
    <xf numFmtId="0" fontId="0" fillId="0" borderId="4" xfId="0" applyFill="1" applyBorder="1" applyAlignment="1">
      <alignment horizontal="center"/>
    </xf>
    <xf numFmtId="2" fontId="0" fillId="0" borderId="5" xfId="0" applyNumberFormat="1" applyBorder="1" applyAlignment="1">
      <alignment/>
    </xf>
    <xf numFmtId="1" fontId="0" fillId="0" borderId="5" xfId="0" applyNumberFormat="1" applyFill="1" applyBorder="1" applyAlignment="1">
      <alignment/>
    </xf>
    <xf numFmtId="2" fontId="0" fillId="0" borderId="6" xfId="0" applyNumberFormat="1" applyBorder="1" applyAlignment="1">
      <alignment/>
    </xf>
    <xf numFmtId="0" fontId="0" fillId="0" borderId="8" xfId="0" applyBorder="1" applyAlignment="1">
      <alignment/>
    </xf>
    <xf numFmtId="2" fontId="0" fillId="0" borderId="8" xfId="0" applyNumberFormat="1" applyBorder="1" applyAlignment="1">
      <alignment/>
    </xf>
    <xf numFmtId="1" fontId="0" fillId="0" borderId="8" xfId="0" applyNumberFormat="1" applyFill="1" applyBorder="1" applyAlignment="1">
      <alignment/>
    </xf>
    <xf numFmtId="2" fontId="0" fillId="0" borderId="9" xfId="0" applyNumberFormat="1" applyBorder="1" applyAlignment="1">
      <alignment/>
    </xf>
    <xf numFmtId="0" fontId="10" fillId="0" borderId="5" xfId="0" applyFont="1" applyBorder="1" applyAlignment="1">
      <alignment horizontal="left"/>
    </xf>
    <xf numFmtId="0" fontId="10" fillId="0" borderId="23" xfId="0" applyFont="1" applyBorder="1" applyAlignment="1">
      <alignment horizontal="left"/>
    </xf>
    <xf numFmtId="0" fontId="10" fillId="0" borderId="0" xfId="0" applyFont="1" applyAlignment="1">
      <alignment/>
    </xf>
    <xf numFmtId="0" fontId="10" fillId="0" borderId="5" xfId="0" applyFont="1" applyBorder="1" applyAlignment="1">
      <alignment/>
    </xf>
    <xf numFmtId="0" fontId="10" fillId="0" borderId="14" xfId="0" applyFont="1" applyBorder="1" applyAlignment="1">
      <alignment/>
    </xf>
    <xf numFmtId="0" fontId="10" fillId="0" borderId="2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4" xfId="0" applyFont="1" applyBorder="1" applyAlignment="1">
      <alignment/>
    </xf>
    <xf numFmtId="0" fontId="10" fillId="0" borderId="25" xfId="0" applyFont="1" applyBorder="1" applyAlignment="1">
      <alignment/>
    </xf>
    <xf numFmtId="0" fontId="10" fillId="0" borderId="26" xfId="0" applyFont="1" applyBorder="1" applyAlignment="1">
      <alignment/>
    </xf>
    <xf numFmtId="0" fontId="0" fillId="0" borderId="27" xfId="0" applyBorder="1" applyAlignment="1">
      <alignment/>
    </xf>
    <xf numFmtId="174" fontId="0" fillId="0" borderId="27" xfId="0" applyNumberFormat="1" applyBorder="1" applyAlignment="1">
      <alignment/>
    </xf>
    <xf numFmtId="174" fontId="0" fillId="0" borderId="21" xfId="0" applyNumberFormat="1" applyBorder="1" applyAlignment="1">
      <alignment/>
    </xf>
    <xf numFmtId="0" fontId="10" fillId="0" borderId="1" xfId="0" applyFont="1" applyBorder="1" applyAlignment="1">
      <alignment horizontal="center"/>
    </xf>
    <xf numFmtId="0" fontId="10" fillId="2" borderId="2" xfId="0" applyFont="1" applyFill="1" applyBorder="1" applyAlignment="1">
      <alignment horizontal="center"/>
    </xf>
    <xf numFmtId="2" fontId="10" fillId="3" borderId="2" xfId="0" applyNumberFormat="1" applyFont="1" applyFill="1" applyBorder="1" applyAlignment="1">
      <alignment horizontal="center"/>
    </xf>
    <xf numFmtId="173" fontId="10" fillId="3" borderId="2" xfId="0" applyNumberFormat="1" applyFont="1" applyFill="1" applyBorder="1" applyAlignment="1">
      <alignment horizontal="center"/>
    </xf>
    <xf numFmtId="1" fontId="10" fillId="2" borderId="2" xfId="0" applyNumberFormat="1" applyFont="1" applyFill="1" applyBorder="1" applyAlignment="1">
      <alignment horizontal="center"/>
    </xf>
    <xf numFmtId="173" fontId="10" fillId="2" borderId="2" xfId="0" applyNumberFormat="1" applyFont="1" applyFill="1" applyBorder="1" applyAlignment="1">
      <alignment horizontal="center"/>
    </xf>
    <xf numFmtId="2" fontId="10" fillId="3" borderId="3" xfId="0" applyNumberFormat="1" applyFont="1" applyFill="1" applyBorder="1" applyAlignment="1">
      <alignment horizontal="center"/>
    </xf>
    <xf numFmtId="0" fontId="10" fillId="0" borderId="0" xfId="0" applyFont="1" applyFill="1" applyAlignment="1">
      <alignment/>
    </xf>
    <xf numFmtId="1" fontId="10" fillId="0" borderId="0" xfId="0" applyNumberFormat="1" applyFont="1" applyFill="1" applyAlignment="1">
      <alignment/>
    </xf>
    <xf numFmtId="0" fontId="10" fillId="0" borderId="0" xfId="0" applyFont="1" applyBorder="1" applyAlignment="1">
      <alignment/>
    </xf>
    <xf numFmtId="10" fontId="0" fillId="0" borderId="0" xfId="0" applyNumberFormat="1" applyBorder="1" applyAlignment="1">
      <alignment/>
    </xf>
    <xf numFmtId="1" fontId="0" fillId="0" borderId="0" xfId="0" applyNumberFormat="1" applyBorder="1" applyAlignment="1">
      <alignment/>
    </xf>
    <xf numFmtId="0" fontId="0" fillId="0" borderId="0" xfId="0" applyNumberFormat="1" applyBorder="1" applyAlignment="1">
      <alignment/>
    </xf>
    <xf numFmtId="0" fontId="0" fillId="0" borderId="0" xfId="0" applyFont="1" applyAlignment="1">
      <alignment/>
    </xf>
    <xf numFmtId="0" fontId="18" fillId="0" borderId="0" xfId="0" applyFont="1" applyAlignment="1">
      <alignment/>
    </xf>
    <xf numFmtId="0" fontId="18" fillId="0" borderId="0" xfId="0" applyFont="1" applyBorder="1" applyAlignment="1">
      <alignment/>
    </xf>
    <xf numFmtId="0" fontId="0" fillId="0" borderId="0" xfId="0" applyNumberFormat="1" applyFill="1" applyBorder="1" applyAlignment="1">
      <alignment/>
    </xf>
    <xf numFmtId="0" fontId="0" fillId="0" borderId="27" xfId="0" applyBorder="1" applyAlignment="1">
      <alignment horizontal="left"/>
    </xf>
    <xf numFmtId="9" fontId="0" fillId="0" borderId="20" xfId="0" applyNumberFormat="1" applyBorder="1" applyAlignment="1">
      <alignment/>
    </xf>
    <xf numFmtId="9" fontId="0" fillId="0" borderId="21" xfId="0" applyNumberFormat="1" applyBorder="1" applyAlignment="1">
      <alignment/>
    </xf>
    <xf numFmtId="9" fontId="0" fillId="0" borderId="5" xfId="0" applyNumberFormat="1" applyBorder="1" applyAlignment="1">
      <alignment/>
    </xf>
    <xf numFmtId="0" fontId="10" fillId="0" borderId="13" xfId="0" applyFont="1" applyBorder="1" applyAlignment="1">
      <alignment horizontal="center"/>
    </xf>
    <xf numFmtId="0" fontId="10" fillId="0" borderId="18" xfId="0" applyFont="1" applyBorder="1" applyAlignment="1">
      <alignment horizontal="center"/>
    </xf>
    <xf numFmtId="9" fontId="0" fillId="0" borderId="13" xfId="0" applyNumberFormat="1" applyBorder="1" applyAlignment="1">
      <alignment/>
    </xf>
    <xf numFmtId="9" fontId="0" fillId="0" borderId="18" xfId="0" applyNumberFormat="1" applyBorder="1" applyAlignment="1">
      <alignment/>
    </xf>
    <xf numFmtId="9" fontId="0" fillId="0" borderId="16" xfId="0" applyNumberFormat="1" applyBorder="1" applyAlignment="1">
      <alignment/>
    </xf>
    <xf numFmtId="9" fontId="0" fillId="0" borderId="19" xfId="0" applyNumberFormat="1" applyBorder="1" applyAlignment="1">
      <alignment/>
    </xf>
    <xf numFmtId="0" fontId="29" fillId="0" borderId="14" xfId="0" applyFont="1" applyBorder="1" applyAlignment="1">
      <alignment/>
    </xf>
    <xf numFmtId="0" fontId="29" fillId="0" borderId="16" xfId="0" applyFont="1" applyBorder="1" applyAlignment="1">
      <alignment/>
    </xf>
    <xf numFmtId="0" fontId="29" fillId="0" borderId="27" xfId="0" applyFont="1" applyBorder="1" applyAlignment="1">
      <alignment/>
    </xf>
    <xf numFmtId="0" fontId="29" fillId="0" borderId="21" xfId="0" applyFont="1" applyBorder="1" applyAlignment="1">
      <alignment/>
    </xf>
    <xf numFmtId="0" fontId="21" fillId="4" borderId="28" xfId="0" applyFont="1" applyFill="1" applyBorder="1" applyAlignment="1">
      <alignment horizontal="center"/>
    </xf>
    <xf numFmtId="0" fontId="21" fillId="4" borderId="5" xfId="0" applyFont="1" applyFill="1" applyBorder="1" applyAlignment="1">
      <alignment horizontal="center"/>
    </xf>
    <xf numFmtId="0" fontId="30" fillId="0" borderId="0" xfId="0" applyFont="1" applyAlignment="1">
      <alignment/>
    </xf>
    <xf numFmtId="0" fontId="31" fillId="0" borderId="0" xfId="0" applyFont="1" applyAlignment="1">
      <alignment/>
    </xf>
    <xf numFmtId="0" fontId="0" fillId="0" borderId="29" xfId="0" applyBorder="1" applyAlignment="1">
      <alignment/>
    </xf>
    <xf numFmtId="0" fontId="0" fillId="0" borderId="30" xfId="0" applyBorder="1" applyAlignment="1">
      <alignment/>
    </xf>
    <xf numFmtId="0" fontId="10" fillId="0" borderId="31" xfId="0" applyFont="1" applyBorder="1" applyAlignment="1">
      <alignment horizontal="center"/>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0" fillId="0" borderId="33" xfId="0" applyFont="1" applyBorder="1" applyAlignment="1">
      <alignment/>
    </xf>
    <xf numFmtId="0" fontId="10" fillId="0" borderId="27" xfId="0" applyFont="1" applyBorder="1" applyAlignment="1">
      <alignment/>
    </xf>
    <xf numFmtId="0" fontId="10" fillId="0" borderId="21" xfId="0" applyFont="1" applyBorder="1" applyAlignment="1">
      <alignment/>
    </xf>
    <xf numFmtId="167" fontId="10" fillId="0" borderId="25" xfId="0" applyNumberFormat="1" applyFont="1" applyBorder="1" applyAlignment="1">
      <alignment/>
    </xf>
    <xf numFmtId="0" fontId="0" fillId="0" borderId="34" xfId="0" applyBorder="1" applyAlignment="1">
      <alignment horizontal="center"/>
    </xf>
    <xf numFmtId="174" fontId="0" fillId="0" borderId="31" xfId="0" applyNumberFormat="1" applyBorder="1" applyAlignment="1">
      <alignment horizontal="center"/>
    </xf>
    <xf numFmtId="174" fontId="0" fillId="0" borderId="15" xfId="0" applyNumberFormat="1" applyBorder="1" applyAlignment="1">
      <alignment horizontal="center"/>
    </xf>
    <xf numFmtId="174" fontId="0" fillId="0" borderId="17" xfId="0" applyNumberFormat="1" applyBorder="1" applyAlignment="1">
      <alignment horizontal="center"/>
    </xf>
    <xf numFmtId="0" fontId="0" fillId="0" borderId="0" xfId="0" applyFont="1" applyFill="1" applyBorder="1" applyAlignment="1">
      <alignment/>
    </xf>
    <xf numFmtId="0" fontId="0" fillId="0" borderId="28" xfId="0" applyBorder="1" applyAlignment="1">
      <alignment/>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0" fillId="0" borderId="28" xfId="0" applyBorder="1" applyAlignment="1">
      <alignment horizontal="center"/>
    </xf>
    <xf numFmtId="0" fontId="0" fillId="0" borderId="23" xfId="0" applyBorder="1" applyAlignment="1">
      <alignment horizontal="center"/>
    </xf>
    <xf numFmtId="0" fontId="0" fillId="0" borderId="23" xfId="0" applyFill="1" applyBorder="1" applyAlignment="1">
      <alignment horizontal="center"/>
    </xf>
    <xf numFmtId="0" fontId="10" fillId="0" borderId="34" xfId="0" applyFont="1" applyBorder="1" applyAlignment="1">
      <alignment horizontal="center"/>
    </xf>
    <xf numFmtId="0" fontId="10" fillId="0" borderId="23" xfId="0" applyFont="1" applyBorder="1" applyAlignment="1">
      <alignment horizontal="center"/>
    </xf>
    <xf numFmtId="0" fontId="10" fillId="0" borderId="28" xfId="0" applyFont="1" applyBorder="1" applyAlignment="1">
      <alignment horizontal="center"/>
    </xf>
    <xf numFmtId="0" fontId="10" fillId="0" borderId="23" xfId="0" applyFont="1" applyBorder="1" applyAlignment="1">
      <alignment/>
    </xf>
    <xf numFmtId="0" fontId="29" fillId="0" borderId="0" xfId="0" applyFont="1" applyAlignment="1">
      <alignment/>
    </xf>
    <xf numFmtId="0" fontId="29" fillId="0" borderId="28" xfId="0" applyFont="1" applyFill="1" applyBorder="1" applyAlignment="1">
      <alignment horizontal="center"/>
    </xf>
    <xf numFmtId="0" fontId="0" fillId="0" borderId="5" xfId="0" applyFill="1" applyBorder="1" applyAlignment="1">
      <alignment horizontal="center"/>
    </xf>
    <xf numFmtId="0" fontId="0" fillId="0" borderId="5" xfId="0" applyBorder="1" applyAlignment="1">
      <alignment horizontal="center"/>
    </xf>
    <xf numFmtId="0" fontId="32" fillId="0" borderId="10" xfId="0" applyFont="1" applyBorder="1" applyAlignment="1">
      <alignment/>
    </xf>
    <xf numFmtId="0" fontId="33" fillId="0" borderId="0" xfId="0" applyFont="1" applyAlignment="1">
      <alignment/>
    </xf>
    <xf numFmtId="16" fontId="33" fillId="0" borderId="0" xfId="0" applyNumberFormat="1" applyFont="1" applyAlignment="1">
      <alignment/>
    </xf>
    <xf numFmtId="0" fontId="0" fillId="0" borderId="0" xfId="0" applyFill="1" applyBorder="1" applyAlignment="1">
      <alignment horizontal="center" wrapText="1"/>
    </xf>
    <xf numFmtId="0" fontId="10" fillId="0" borderId="13" xfId="0" applyFont="1" applyBorder="1" applyAlignment="1">
      <alignment/>
    </xf>
    <xf numFmtId="0" fontId="10" fillId="0" borderId="16" xfId="0" applyFont="1" applyBorder="1" applyAlignment="1">
      <alignment/>
    </xf>
    <xf numFmtId="0" fontId="10" fillId="0" borderId="13" xfId="0" applyFont="1" applyBorder="1" applyAlignment="1">
      <alignment horizontal="center"/>
    </xf>
    <xf numFmtId="0" fontId="10" fillId="0" borderId="18" xfId="0" applyFont="1" applyBorder="1" applyAlignment="1">
      <alignment horizontal="center"/>
    </xf>
    <xf numFmtId="0" fontId="10" fillId="0" borderId="13" xfId="0" applyFont="1" applyFill="1" applyBorder="1" applyAlignment="1">
      <alignment horizontal="center"/>
    </xf>
    <xf numFmtId="0" fontId="10" fillId="0" borderId="18"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Etude de la corrélation ML/MH</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Données!$L$4:$L$58</c:f>
              <c:numCache>
                <c:ptCount val="55"/>
                <c:pt idx="0">
                  <c:v>11</c:v>
                </c:pt>
                <c:pt idx="1">
                  <c:v>8.8</c:v>
                </c:pt>
                <c:pt idx="2">
                  <c:v>10.3</c:v>
                </c:pt>
                <c:pt idx="3">
                  <c:v>8.9</c:v>
                </c:pt>
                <c:pt idx="4">
                  <c:v>9</c:v>
                </c:pt>
                <c:pt idx="5">
                  <c:v>7.9</c:v>
                </c:pt>
                <c:pt idx="6">
                  <c:v>7.5</c:v>
                </c:pt>
                <c:pt idx="7">
                  <c:v>9</c:v>
                </c:pt>
                <c:pt idx="8">
                  <c:v>12.3</c:v>
                </c:pt>
                <c:pt idx="9">
                  <c:v>10.2</c:v>
                </c:pt>
                <c:pt idx="10">
                  <c:v>9.85</c:v>
                </c:pt>
                <c:pt idx="11">
                  <c:v>7.95</c:v>
                </c:pt>
                <c:pt idx="12">
                  <c:v>10</c:v>
                </c:pt>
                <c:pt idx="13">
                  <c:v>13.8</c:v>
                </c:pt>
                <c:pt idx="14">
                  <c:v>8.6</c:v>
                </c:pt>
                <c:pt idx="15">
                  <c:v>9.4</c:v>
                </c:pt>
                <c:pt idx="16">
                  <c:v>10.05</c:v>
                </c:pt>
                <c:pt idx="17">
                  <c:v>8.6</c:v>
                </c:pt>
                <c:pt idx="18">
                  <c:v>8.05</c:v>
                </c:pt>
                <c:pt idx="19">
                  <c:v>9</c:v>
                </c:pt>
                <c:pt idx="20">
                  <c:v>11.1</c:v>
                </c:pt>
                <c:pt idx="21">
                  <c:v>11.25</c:v>
                </c:pt>
                <c:pt idx="22">
                  <c:v>10.65</c:v>
                </c:pt>
                <c:pt idx="23">
                  <c:v>7.9</c:v>
                </c:pt>
                <c:pt idx="24">
                  <c:v>10.1</c:v>
                </c:pt>
                <c:pt idx="25">
                  <c:v>8.4</c:v>
                </c:pt>
                <c:pt idx="26">
                  <c:v>10</c:v>
                </c:pt>
                <c:pt idx="27">
                  <c:v>10.7</c:v>
                </c:pt>
                <c:pt idx="28">
                  <c:v>10.45</c:v>
                </c:pt>
                <c:pt idx="29">
                  <c:v>13.1</c:v>
                </c:pt>
                <c:pt idx="30">
                  <c:v>12.1</c:v>
                </c:pt>
                <c:pt idx="31">
                  <c:v>10.95</c:v>
                </c:pt>
                <c:pt idx="32">
                  <c:v>10.1</c:v>
                </c:pt>
                <c:pt idx="33">
                  <c:v>4.15</c:v>
                </c:pt>
                <c:pt idx="34">
                  <c:v>9.2</c:v>
                </c:pt>
                <c:pt idx="35">
                  <c:v>8.65</c:v>
                </c:pt>
                <c:pt idx="36">
                  <c:v>9.15</c:v>
                </c:pt>
                <c:pt idx="37">
                  <c:v>10</c:v>
                </c:pt>
                <c:pt idx="38">
                  <c:v>12.35</c:v>
                </c:pt>
                <c:pt idx="39">
                  <c:v>8.8</c:v>
                </c:pt>
                <c:pt idx="40">
                  <c:v>8.7</c:v>
                </c:pt>
                <c:pt idx="41">
                  <c:v>10.95</c:v>
                </c:pt>
                <c:pt idx="42">
                  <c:v>11.1</c:v>
                </c:pt>
                <c:pt idx="43">
                  <c:v>5</c:v>
                </c:pt>
                <c:pt idx="44">
                  <c:v>5</c:v>
                </c:pt>
                <c:pt idx="45">
                  <c:v>8.4</c:v>
                </c:pt>
                <c:pt idx="46">
                  <c:v>10.75</c:v>
                </c:pt>
                <c:pt idx="47">
                  <c:v>9.9</c:v>
                </c:pt>
                <c:pt idx="48">
                  <c:v>10.95</c:v>
                </c:pt>
                <c:pt idx="49">
                  <c:v>9.7</c:v>
                </c:pt>
                <c:pt idx="50">
                  <c:v>7.7</c:v>
                </c:pt>
                <c:pt idx="51">
                  <c:v>10.5</c:v>
                </c:pt>
                <c:pt idx="52">
                  <c:v>8.6</c:v>
                </c:pt>
                <c:pt idx="53">
                  <c:v>10.2</c:v>
                </c:pt>
                <c:pt idx="54">
                  <c:v>6</c:v>
                </c:pt>
              </c:numCache>
            </c:numRef>
          </c:xVal>
          <c:yVal>
            <c:numRef>
              <c:f>Données!$M$4:$M$58</c:f>
              <c:numCache>
                <c:ptCount val="55"/>
                <c:pt idx="0">
                  <c:v>8.9</c:v>
                </c:pt>
                <c:pt idx="1">
                  <c:v>6.8</c:v>
                </c:pt>
                <c:pt idx="2">
                  <c:v>8.8</c:v>
                </c:pt>
                <c:pt idx="3">
                  <c:v>7.6</c:v>
                </c:pt>
                <c:pt idx="4">
                  <c:v>7.9</c:v>
                </c:pt>
                <c:pt idx="5">
                  <c:v>6.5</c:v>
                </c:pt>
                <c:pt idx="6">
                  <c:v>8.75</c:v>
                </c:pt>
                <c:pt idx="7">
                  <c:v>5</c:v>
                </c:pt>
                <c:pt idx="8">
                  <c:v>10.9</c:v>
                </c:pt>
                <c:pt idx="9">
                  <c:v>6.8</c:v>
                </c:pt>
                <c:pt idx="10">
                  <c:v>10</c:v>
                </c:pt>
                <c:pt idx="11">
                  <c:v>10.4</c:v>
                </c:pt>
                <c:pt idx="12">
                  <c:v>10.95</c:v>
                </c:pt>
                <c:pt idx="13">
                  <c:v>13.9</c:v>
                </c:pt>
                <c:pt idx="14">
                  <c:v>8.3</c:v>
                </c:pt>
                <c:pt idx="15">
                  <c:v>10.8</c:v>
                </c:pt>
                <c:pt idx="16">
                  <c:v>10</c:v>
                </c:pt>
                <c:pt idx="17">
                  <c:v>9.9</c:v>
                </c:pt>
                <c:pt idx="18">
                  <c:v>9.5</c:v>
                </c:pt>
                <c:pt idx="19">
                  <c:v>9.2</c:v>
                </c:pt>
                <c:pt idx="20">
                  <c:v>7.5</c:v>
                </c:pt>
                <c:pt idx="21">
                  <c:v>8.1</c:v>
                </c:pt>
                <c:pt idx="22">
                  <c:v>9.5</c:v>
                </c:pt>
                <c:pt idx="23">
                  <c:v>8.3</c:v>
                </c:pt>
                <c:pt idx="24">
                  <c:v>8.4</c:v>
                </c:pt>
                <c:pt idx="25">
                  <c:v>8.1</c:v>
                </c:pt>
                <c:pt idx="26">
                  <c:v>11.25</c:v>
                </c:pt>
                <c:pt idx="27">
                  <c:v>8.75</c:v>
                </c:pt>
                <c:pt idx="28">
                  <c:v>8.85</c:v>
                </c:pt>
                <c:pt idx="29">
                  <c:v>9.8</c:v>
                </c:pt>
                <c:pt idx="30">
                  <c:v>8.15</c:v>
                </c:pt>
                <c:pt idx="31">
                  <c:v>8.75</c:v>
                </c:pt>
                <c:pt idx="32">
                  <c:v>9.05</c:v>
                </c:pt>
                <c:pt idx="33">
                  <c:v>6.6</c:v>
                </c:pt>
                <c:pt idx="34">
                  <c:v>7.5</c:v>
                </c:pt>
                <c:pt idx="35">
                  <c:v>5</c:v>
                </c:pt>
                <c:pt idx="36">
                  <c:v>6.95</c:v>
                </c:pt>
                <c:pt idx="37">
                  <c:v>7.4</c:v>
                </c:pt>
                <c:pt idx="38">
                  <c:v>8.1</c:v>
                </c:pt>
                <c:pt idx="39">
                  <c:v>5.55</c:v>
                </c:pt>
                <c:pt idx="40">
                  <c:v>7</c:v>
                </c:pt>
                <c:pt idx="41">
                  <c:v>6.25</c:v>
                </c:pt>
                <c:pt idx="42">
                  <c:v>7.8</c:v>
                </c:pt>
                <c:pt idx="43">
                  <c:v>4.4</c:v>
                </c:pt>
                <c:pt idx="44">
                  <c:v>6.8</c:v>
                </c:pt>
                <c:pt idx="45">
                  <c:v>5</c:v>
                </c:pt>
                <c:pt idx="46">
                  <c:v>4.35</c:v>
                </c:pt>
                <c:pt idx="47">
                  <c:v>6.6</c:v>
                </c:pt>
                <c:pt idx="48">
                  <c:v>7.8</c:v>
                </c:pt>
                <c:pt idx="49">
                  <c:v>6.7</c:v>
                </c:pt>
                <c:pt idx="50">
                  <c:v>7.6</c:v>
                </c:pt>
                <c:pt idx="51">
                  <c:v>8.7</c:v>
                </c:pt>
                <c:pt idx="52">
                  <c:v>6.8</c:v>
                </c:pt>
                <c:pt idx="53">
                  <c:v>8</c:v>
                </c:pt>
                <c:pt idx="54">
                  <c:v>7.6</c:v>
                </c:pt>
              </c:numCache>
            </c:numRef>
          </c:yVal>
          <c:smooth val="0"/>
        </c:ser>
        <c:axId val="43398230"/>
        <c:axId val="34496967"/>
      </c:scatterChart>
      <c:valAx>
        <c:axId val="43398230"/>
        <c:scaling>
          <c:orientation val="minMax"/>
        </c:scaling>
        <c:axPos val="b"/>
        <c:title>
          <c:tx>
            <c:rich>
              <a:bodyPr vert="horz" rot="0" anchor="ctr"/>
              <a:lstStyle/>
              <a:p>
                <a:pPr algn="ctr">
                  <a:defRPr/>
                </a:pPr>
                <a:r>
                  <a:rPr lang="en-US" cap="none" sz="1000" b="1" i="0" u="none" baseline="0">
                    <a:latin typeface="Arial"/>
                    <a:ea typeface="Arial"/>
                    <a:cs typeface="Arial"/>
                  </a:rPr>
                  <a:t>ML</a:t>
                </a:r>
              </a:p>
            </c:rich>
          </c:tx>
          <c:layout/>
          <c:overlay val="0"/>
          <c:spPr>
            <a:noFill/>
            <a:ln>
              <a:noFill/>
            </a:ln>
          </c:spPr>
        </c:title>
        <c:delete val="0"/>
        <c:numFmt formatCode="General" sourceLinked="1"/>
        <c:majorTickMark val="out"/>
        <c:minorTickMark val="none"/>
        <c:tickLblPos val="nextTo"/>
        <c:crossAx val="34496967"/>
        <c:crosses val="autoZero"/>
        <c:crossBetween val="midCat"/>
        <c:dispUnits/>
      </c:valAx>
      <c:valAx>
        <c:axId val="34496967"/>
        <c:scaling>
          <c:orientation val="minMax"/>
        </c:scaling>
        <c:axPos val="l"/>
        <c:title>
          <c:tx>
            <c:rich>
              <a:bodyPr vert="horz" rot="-5400000" anchor="ctr"/>
              <a:lstStyle/>
              <a:p>
                <a:pPr algn="ctr">
                  <a:defRPr/>
                </a:pPr>
                <a:r>
                  <a:rPr lang="en-US" cap="none" sz="1000" b="1" i="0" u="none" baseline="0">
                    <a:latin typeface="Arial"/>
                    <a:ea typeface="Arial"/>
                    <a:cs typeface="Arial"/>
                  </a:rPr>
                  <a:t>MH</a:t>
                </a:r>
              </a:p>
            </c:rich>
          </c:tx>
          <c:layout/>
          <c:overlay val="0"/>
          <c:spPr>
            <a:noFill/>
            <a:ln>
              <a:noFill/>
            </a:ln>
          </c:spPr>
        </c:title>
        <c:majorGridlines/>
        <c:delete val="0"/>
        <c:numFmt formatCode="General" sourceLinked="1"/>
        <c:majorTickMark val="out"/>
        <c:minorTickMark val="none"/>
        <c:tickLblPos val="nextTo"/>
        <c:crossAx val="4339823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Corrélation Heure / Poids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0"/>
            <c:dispRSqr val="0"/>
          </c:trendline>
          <c:trendline>
            <c:trendlineType val="linear"/>
            <c:dispEq val="1"/>
            <c:dispRSqr val="1"/>
            <c:trendlineLbl>
              <c:layout>
                <c:manualLayout>
                  <c:x val="0"/>
                  <c:y val="0"/>
                </c:manualLayout>
              </c:layout>
              <c:numFmt formatCode="General"/>
            </c:trendlineLbl>
          </c:trendline>
          <c:xVal>
            <c:numRef>
              <c:f>Données!$C$4:$C$58</c:f>
              <c:numCache>
                <c:ptCount val="55"/>
                <c:pt idx="0">
                  <c:v>11</c:v>
                </c:pt>
                <c:pt idx="1">
                  <c:v>14.5</c:v>
                </c:pt>
                <c:pt idx="2">
                  <c:v>15.5</c:v>
                </c:pt>
                <c:pt idx="3">
                  <c:v>15.5</c:v>
                </c:pt>
                <c:pt idx="4">
                  <c:v>16</c:v>
                </c:pt>
                <c:pt idx="5">
                  <c:v>11</c:v>
                </c:pt>
                <c:pt idx="6">
                  <c:v>13</c:v>
                </c:pt>
                <c:pt idx="7">
                  <c:v>13</c:v>
                </c:pt>
                <c:pt idx="8">
                  <c:v>15</c:v>
                </c:pt>
                <c:pt idx="9">
                  <c:v>17.5</c:v>
                </c:pt>
                <c:pt idx="10">
                  <c:v>11.5</c:v>
                </c:pt>
                <c:pt idx="11">
                  <c:v>13</c:v>
                </c:pt>
                <c:pt idx="12">
                  <c:v>13</c:v>
                </c:pt>
                <c:pt idx="13">
                  <c:v>11</c:v>
                </c:pt>
                <c:pt idx="14">
                  <c:v>11.5</c:v>
                </c:pt>
                <c:pt idx="15">
                  <c:v>14</c:v>
                </c:pt>
                <c:pt idx="16">
                  <c:v>12.5</c:v>
                </c:pt>
                <c:pt idx="17">
                  <c:v>14</c:v>
                </c:pt>
                <c:pt idx="18">
                  <c:v>13.5</c:v>
                </c:pt>
                <c:pt idx="19">
                  <c:v>17.5</c:v>
                </c:pt>
                <c:pt idx="20">
                  <c:v>12.5</c:v>
                </c:pt>
                <c:pt idx="21">
                  <c:v>15.5</c:v>
                </c:pt>
                <c:pt idx="22">
                  <c:v>16</c:v>
                </c:pt>
                <c:pt idx="23">
                  <c:v>18</c:v>
                </c:pt>
                <c:pt idx="24">
                  <c:v>9</c:v>
                </c:pt>
                <c:pt idx="25">
                  <c:v>10.5</c:v>
                </c:pt>
                <c:pt idx="26">
                  <c:v>9.5</c:v>
                </c:pt>
                <c:pt idx="27">
                  <c:v>11</c:v>
                </c:pt>
                <c:pt idx="28">
                  <c:v>12</c:v>
                </c:pt>
                <c:pt idx="29">
                  <c:v>9.5</c:v>
                </c:pt>
                <c:pt idx="30">
                  <c:v>10.5</c:v>
                </c:pt>
                <c:pt idx="31">
                  <c:v>12</c:v>
                </c:pt>
                <c:pt idx="32">
                  <c:v>14.5</c:v>
                </c:pt>
                <c:pt idx="33">
                  <c:v>14.5</c:v>
                </c:pt>
                <c:pt idx="34">
                  <c:v>16</c:v>
                </c:pt>
                <c:pt idx="35">
                  <c:v>14.5</c:v>
                </c:pt>
                <c:pt idx="36">
                  <c:v>14</c:v>
                </c:pt>
                <c:pt idx="37">
                  <c:v>14</c:v>
                </c:pt>
                <c:pt idx="38">
                  <c:v>14</c:v>
                </c:pt>
                <c:pt idx="39">
                  <c:v>11.5</c:v>
                </c:pt>
                <c:pt idx="40">
                  <c:v>11.5</c:v>
                </c:pt>
                <c:pt idx="41">
                  <c:v>10.5</c:v>
                </c:pt>
                <c:pt idx="42">
                  <c:v>14</c:v>
                </c:pt>
                <c:pt idx="43">
                  <c:v>10.5</c:v>
                </c:pt>
                <c:pt idx="44">
                  <c:v>9</c:v>
                </c:pt>
                <c:pt idx="45">
                  <c:v>11.5</c:v>
                </c:pt>
                <c:pt idx="46">
                  <c:v>12.5</c:v>
                </c:pt>
                <c:pt idx="47">
                  <c:v>10.5</c:v>
                </c:pt>
                <c:pt idx="48">
                  <c:v>18</c:v>
                </c:pt>
                <c:pt idx="49">
                  <c:v>18</c:v>
                </c:pt>
                <c:pt idx="50">
                  <c:v>15</c:v>
                </c:pt>
                <c:pt idx="51">
                  <c:v>15</c:v>
                </c:pt>
                <c:pt idx="52">
                  <c:v>13</c:v>
                </c:pt>
                <c:pt idx="53">
                  <c:v>19.5</c:v>
                </c:pt>
                <c:pt idx="54">
                  <c:v>20</c:v>
                </c:pt>
              </c:numCache>
            </c:numRef>
          </c:xVal>
          <c:yVal>
            <c:numRef>
              <c:f>Données!$F$4:$F$58</c:f>
              <c:numCache>
                <c:ptCount val="55"/>
                <c:pt idx="0">
                  <c:v>14.3</c:v>
                </c:pt>
                <c:pt idx="1">
                  <c:v>15.2</c:v>
                </c:pt>
                <c:pt idx="2">
                  <c:v>15.5</c:v>
                </c:pt>
                <c:pt idx="3">
                  <c:v>14.6</c:v>
                </c:pt>
                <c:pt idx="4">
                  <c:v>15.2</c:v>
                </c:pt>
                <c:pt idx="5">
                  <c:v>15.3</c:v>
                </c:pt>
                <c:pt idx="6">
                  <c:v>14.7</c:v>
                </c:pt>
                <c:pt idx="7">
                  <c:v>14.9</c:v>
                </c:pt>
                <c:pt idx="8">
                  <c:v>14.1</c:v>
                </c:pt>
                <c:pt idx="9">
                  <c:v>14.3</c:v>
                </c:pt>
                <c:pt idx="10">
                  <c:v>14.5</c:v>
                </c:pt>
                <c:pt idx="11">
                  <c:v>14.7</c:v>
                </c:pt>
                <c:pt idx="12">
                  <c:v>15.9</c:v>
                </c:pt>
                <c:pt idx="13">
                  <c:v>14.3</c:v>
                </c:pt>
                <c:pt idx="14">
                  <c:v>15.7</c:v>
                </c:pt>
                <c:pt idx="15">
                  <c:v>15.4</c:v>
                </c:pt>
                <c:pt idx="16">
                  <c:v>15.1</c:v>
                </c:pt>
                <c:pt idx="17">
                  <c:v>15.3</c:v>
                </c:pt>
                <c:pt idx="18">
                  <c:v>15</c:v>
                </c:pt>
                <c:pt idx="19">
                  <c:v>14.7</c:v>
                </c:pt>
                <c:pt idx="20">
                  <c:v>14.8</c:v>
                </c:pt>
                <c:pt idx="21">
                  <c:v>14.8</c:v>
                </c:pt>
                <c:pt idx="22">
                  <c:v>14.8</c:v>
                </c:pt>
                <c:pt idx="23">
                  <c:v>15.1</c:v>
                </c:pt>
                <c:pt idx="24">
                  <c:v>14.3</c:v>
                </c:pt>
                <c:pt idx="25">
                  <c:v>13.8</c:v>
                </c:pt>
                <c:pt idx="26">
                  <c:v>14.4</c:v>
                </c:pt>
                <c:pt idx="27">
                  <c:v>14.5</c:v>
                </c:pt>
                <c:pt idx="28">
                  <c:v>16.1</c:v>
                </c:pt>
                <c:pt idx="29">
                  <c:v>15.3</c:v>
                </c:pt>
                <c:pt idx="30">
                  <c:v>15.1</c:v>
                </c:pt>
                <c:pt idx="31">
                  <c:v>14.9</c:v>
                </c:pt>
                <c:pt idx="32">
                  <c:v>14.9</c:v>
                </c:pt>
                <c:pt idx="33">
                  <c:v>14.8</c:v>
                </c:pt>
                <c:pt idx="34">
                  <c:v>15</c:v>
                </c:pt>
                <c:pt idx="35">
                  <c:v>14.8</c:v>
                </c:pt>
                <c:pt idx="36">
                  <c:v>14.2</c:v>
                </c:pt>
                <c:pt idx="37">
                  <c:v>14.3</c:v>
                </c:pt>
                <c:pt idx="38">
                  <c:v>14.5</c:v>
                </c:pt>
                <c:pt idx="39">
                  <c:v>14.8</c:v>
                </c:pt>
                <c:pt idx="40">
                  <c:v>14.8</c:v>
                </c:pt>
                <c:pt idx="41">
                  <c:v>14.7</c:v>
                </c:pt>
                <c:pt idx="42">
                  <c:v>15.9</c:v>
                </c:pt>
                <c:pt idx="43">
                  <c:v>15</c:v>
                </c:pt>
                <c:pt idx="44">
                  <c:v>14.1</c:v>
                </c:pt>
                <c:pt idx="45">
                  <c:v>14.5</c:v>
                </c:pt>
                <c:pt idx="46">
                  <c:v>15.1</c:v>
                </c:pt>
                <c:pt idx="47">
                  <c:v>14.9</c:v>
                </c:pt>
                <c:pt idx="48">
                  <c:v>15.2</c:v>
                </c:pt>
                <c:pt idx="49">
                  <c:v>15.5</c:v>
                </c:pt>
                <c:pt idx="50">
                  <c:v>15.5</c:v>
                </c:pt>
                <c:pt idx="51">
                  <c:v>15.1</c:v>
                </c:pt>
                <c:pt idx="52">
                  <c:v>15.1</c:v>
                </c:pt>
                <c:pt idx="53">
                  <c:v>15.1</c:v>
                </c:pt>
                <c:pt idx="54">
                  <c:v>16.8</c:v>
                </c:pt>
              </c:numCache>
            </c:numRef>
          </c:yVal>
          <c:smooth val="0"/>
        </c:ser>
        <c:axId val="5089504"/>
        <c:axId val="7343073"/>
      </c:scatterChart>
      <c:valAx>
        <c:axId val="5089504"/>
        <c:scaling>
          <c:orientation val="minMax"/>
        </c:scaling>
        <c:axPos val="b"/>
        <c:title>
          <c:tx>
            <c:rich>
              <a:bodyPr vert="horz" rot="0" anchor="ctr"/>
              <a:lstStyle/>
              <a:p>
                <a:pPr algn="ctr">
                  <a:defRPr/>
                </a:pPr>
                <a:r>
                  <a:rPr lang="en-US" cap="none" sz="1000" b="1" i="0" u="none" baseline="0">
                    <a:latin typeface="Arial"/>
                    <a:ea typeface="Arial"/>
                    <a:cs typeface="Arial"/>
                  </a:rPr>
                  <a:t>Heure</a:t>
                </a:r>
              </a:p>
            </c:rich>
          </c:tx>
          <c:layout/>
          <c:overlay val="0"/>
          <c:spPr>
            <a:noFill/>
            <a:ln>
              <a:noFill/>
            </a:ln>
          </c:spPr>
        </c:title>
        <c:delete val="0"/>
        <c:numFmt formatCode="General" sourceLinked="1"/>
        <c:majorTickMark val="out"/>
        <c:minorTickMark val="none"/>
        <c:tickLblPos val="nextTo"/>
        <c:crossAx val="7343073"/>
        <c:crosses val="autoZero"/>
        <c:crossBetween val="midCat"/>
        <c:dispUnits/>
      </c:valAx>
      <c:valAx>
        <c:axId val="7343073"/>
        <c:scaling>
          <c:orientation val="minMax"/>
        </c:scaling>
        <c:axPos val="l"/>
        <c:title>
          <c:tx>
            <c:rich>
              <a:bodyPr vert="horz" rot="-5400000" anchor="ctr"/>
              <a:lstStyle/>
              <a:p>
                <a:pPr algn="ctr">
                  <a:defRPr/>
                </a:pPr>
                <a:r>
                  <a:rPr lang="en-US" cap="none" sz="1000" b="1" i="0" u="none" baseline="0">
                    <a:latin typeface="Arial"/>
                    <a:ea typeface="Arial"/>
                    <a:cs typeface="Arial"/>
                  </a:rPr>
                  <a:t>Poids</a:t>
                </a:r>
              </a:p>
            </c:rich>
          </c:tx>
          <c:layout/>
          <c:overlay val="0"/>
          <c:spPr>
            <a:noFill/>
            <a:ln>
              <a:noFill/>
            </a:ln>
          </c:spPr>
        </c:title>
        <c:majorGridlines/>
        <c:delete val="0"/>
        <c:numFmt formatCode="General" sourceLinked="1"/>
        <c:majorTickMark val="out"/>
        <c:minorTickMark val="none"/>
        <c:tickLblPos val="nextTo"/>
        <c:crossAx val="5089504"/>
        <c:crosses val="autoZero"/>
        <c:crossBetween val="midCat"/>
        <c:dispUnits/>
      </c:valAx>
      <c:spPr>
        <a:solidFill>
          <a:srgbClr val="C0C0C0"/>
        </a:solidFill>
        <a:ln w="12700">
          <a:solidFill>
            <a:srgbClr val="808080"/>
          </a:solidFill>
        </a:ln>
      </c:spPr>
    </c:plotArea>
    <c:legend>
      <c:legendPos val="r"/>
      <c:legendEntry>
        <c:idx val="2"/>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Distribution Mâle/Femelle dans l'échantillon</a:t>
            </a:r>
          </a:p>
        </c:rich>
      </c:tx>
      <c:layout/>
      <c:spPr>
        <a:noFill/>
        <a:ln>
          <a:noFill/>
        </a:ln>
      </c:spPr>
    </c:title>
    <c:plotArea>
      <c:layout/>
      <c:barChart>
        <c:barDir val="col"/>
        <c:grouping val="clustered"/>
        <c:varyColors val="0"/>
        <c:ser>
          <c:idx val="0"/>
          <c:order val="0"/>
          <c:tx>
            <c:v>Mâle</c:v>
          </c:tx>
          <c:invertIfNegative val="0"/>
          <c:extLst>
            <c:ext xmlns:c14="http://schemas.microsoft.com/office/drawing/2007/8/2/chart" uri="{6F2FDCE9-48DA-4B69-8628-5D25D57E5C99}">
              <c14:invertSolidFillFmt>
                <c14:spPr>
                  <a:solidFill>
                    <a:srgbClr val="000000"/>
                  </a:solidFill>
                </c14:spPr>
              </c14:invertSolidFillFmt>
            </c:ext>
          </c:extLst>
          <c:val>
            <c:numRef>
              <c:f>'Analyse QL'!$C$8</c:f>
              <c:numCache/>
            </c:numRef>
          </c:val>
        </c:ser>
        <c:ser>
          <c:idx val="1"/>
          <c:order val="1"/>
          <c:tx>
            <c:v>Femelle</c:v>
          </c:tx>
          <c:invertIfNegative val="0"/>
          <c:extLst>
            <c:ext xmlns:c14="http://schemas.microsoft.com/office/drawing/2007/8/2/chart" uri="{6F2FDCE9-48DA-4B69-8628-5D25D57E5C99}">
              <c14:invertSolidFillFmt>
                <c14:spPr>
                  <a:solidFill>
                    <a:srgbClr val="000000"/>
                  </a:solidFill>
                </c14:spPr>
              </c14:invertSolidFillFmt>
            </c:ext>
          </c:extLst>
          <c:val>
            <c:numRef>
              <c:f>'Analyse QL'!$C$9</c:f>
              <c:numCache/>
            </c:numRef>
          </c:val>
        </c:ser>
        <c:axId val="32630538"/>
        <c:axId val="62783643"/>
      </c:barChart>
      <c:catAx>
        <c:axId val="32630538"/>
        <c:scaling>
          <c:orientation val="minMax"/>
        </c:scaling>
        <c:axPos val="b"/>
        <c:delete val="0"/>
        <c:numFmt formatCode="General" sourceLinked="1"/>
        <c:majorTickMark val="none"/>
        <c:minorTickMark val="none"/>
        <c:tickLblPos val="none"/>
        <c:crossAx val="62783643"/>
        <c:crosses val="autoZero"/>
        <c:auto val="1"/>
        <c:lblOffset val="100"/>
        <c:noMultiLvlLbl val="0"/>
      </c:catAx>
      <c:valAx>
        <c:axId val="62783643"/>
        <c:scaling>
          <c:orientation val="minMax"/>
        </c:scaling>
        <c:axPos val="l"/>
        <c:title>
          <c:tx>
            <c:rich>
              <a:bodyPr vert="horz" rot="-5400000" anchor="ctr"/>
              <a:lstStyle/>
              <a:p>
                <a:pPr algn="ctr">
                  <a:defRPr/>
                </a:pPr>
                <a:r>
                  <a:rPr lang="en-US" cap="none" sz="900" b="1" i="0" u="none" baseline="0">
                    <a:latin typeface="Arial"/>
                    <a:ea typeface="Arial"/>
                    <a:cs typeface="Arial"/>
                  </a:rPr>
                  <a:t>Nombre d'individus</a:t>
                </a:r>
              </a:p>
            </c:rich>
          </c:tx>
          <c:layout/>
          <c:overlay val="0"/>
          <c:spPr>
            <a:noFill/>
            <a:ln>
              <a:noFill/>
            </a:ln>
          </c:spPr>
        </c:title>
        <c:majorGridlines/>
        <c:delete val="0"/>
        <c:numFmt formatCode="General" sourceLinked="1"/>
        <c:majorTickMark val="out"/>
        <c:minorTickMark val="none"/>
        <c:tickLblPos val="nextTo"/>
        <c:crossAx val="32630538"/>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5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Distribution en fonction de la taille de l'aile</a:t>
            </a:r>
          </a:p>
        </c:rich>
      </c:tx>
      <c:layout>
        <c:manualLayout>
          <c:xMode val="factor"/>
          <c:yMode val="factor"/>
          <c:x val="-0.00625"/>
          <c:y val="0"/>
        </c:manualLayout>
      </c:layout>
      <c:spPr>
        <a:noFill/>
        <a:ln>
          <a:noFill/>
        </a:ln>
      </c:spPr>
    </c:title>
    <c:plotArea>
      <c:layout>
        <c:manualLayout>
          <c:xMode val="edge"/>
          <c:yMode val="edge"/>
          <c:x val="0.07625"/>
          <c:y val="0.25525"/>
          <c:w val="0.68325"/>
          <c:h val="0.67575"/>
        </c:manualLayout>
      </c:layout>
      <c:barChart>
        <c:barDir val="col"/>
        <c:grouping val="clustered"/>
        <c:varyColors val="0"/>
        <c:ser>
          <c:idx val="0"/>
          <c:order val="0"/>
          <c:tx>
            <c:v>&lt; à 66,65 mm</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val>
            <c:numRef>
              <c:f>'Analyse QL'!$C$18</c:f>
              <c:numCache/>
            </c:numRef>
          </c:val>
        </c:ser>
        <c:ser>
          <c:idx val="1"/>
          <c:order val="1"/>
          <c:tx>
            <c:v>&gt; à 66,65 mm</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'Analyse QL'!$C$19</c:f>
              <c:numCache/>
            </c:numRef>
          </c:val>
        </c:ser>
        <c:axId val="23992532"/>
        <c:axId val="44169717"/>
      </c:barChart>
      <c:catAx>
        <c:axId val="23992532"/>
        <c:scaling>
          <c:orientation val="minMax"/>
        </c:scaling>
        <c:axPos val="b"/>
        <c:delete val="0"/>
        <c:numFmt formatCode="General" sourceLinked="1"/>
        <c:majorTickMark val="out"/>
        <c:minorTickMark val="none"/>
        <c:tickLblPos val="none"/>
        <c:crossAx val="44169717"/>
        <c:crosses val="autoZero"/>
        <c:auto val="1"/>
        <c:lblOffset val="100"/>
        <c:noMultiLvlLbl val="0"/>
      </c:catAx>
      <c:valAx>
        <c:axId val="44169717"/>
        <c:scaling>
          <c:orientation val="minMax"/>
        </c:scaling>
        <c:axPos val="l"/>
        <c:title>
          <c:tx>
            <c:rich>
              <a:bodyPr vert="horz" rot="-5400000" anchor="ctr"/>
              <a:lstStyle/>
              <a:p>
                <a:pPr algn="ctr">
                  <a:defRPr/>
                </a:pPr>
                <a:r>
                  <a:rPr lang="en-US" cap="none" sz="900" b="1" i="0" u="none" baseline="0">
                    <a:latin typeface="Arial"/>
                    <a:ea typeface="Arial"/>
                    <a:cs typeface="Arial"/>
                  </a:rPr>
                  <a:t>Nombre d'individus</a:t>
                </a:r>
              </a:p>
            </c:rich>
          </c:tx>
          <c:layout/>
          <c:overlay val="0"/>
          <c:spPr>
            <a:noFill/>
            <a:ln>
              <a:noFill/>
            </a:ln>
          </c:spPr>
        </c:title>
        <c:majorGridlines/>
        <c:delete val="0"/>
        <c:numFmt formatCode="General" sourceLinked="1"/>
        <c:majorTickMark val="out"/>
        <c:minorTickMark val="none"/>
        <c:tickLblPos val="nextTo"/>
        <c:crossAx val="23992532"/>
        <c:crossesAt val="1"/>
        <c:crossBetween val="between"/>
        <c:dispUnits/>
      </c:valAx>
      <c:spPr>
        <a:solidFill>
          <a:srgbClr val="C0C0C0"/>
        </a:solidFill>
        <a:ln w="12700">
          <a:solidFill>
            <a:srgbClr val="808080"/>
          </a:solidFill>
        </a:ln>
      </c:spPr>
    </c:plotArea>
    <c:legend>
      <c:legendPos val="r"/>
      <c:layout>
        <c:manualLayout>
          <c:xMode val="edge"/>
          <c:yMode val="edge"/>
          <c:x val="0.77125"/>
          <c:y val="0.31725"/>
          <c:w val="0.22575"/>
          <c:h val="0.57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latin typeface="Arial"/>
                <a:ea typeface="Arial"/>
                <a:cs typeface="Arial"/>
              </a:rPr>
              <a:t>Taille de l'aile en fonction du sexe</a:t>
            </a:r>
          </a:p>
        </c:rich>
      </c:tx>
      <c:layout/>
      <c:spPr>
        <a:noFill/>
        <a:ln>
          <a:noFill/>
        </a:ln>
      </c:spPr>
    </c:title>
    <c:plotArea>
      <c:layout/>
      <c:barChart>
        <c:barDir val="col"/>
        <c:grouping val="clustered"/>
        <c:varyColors val="0"/>
        <c:ser>
          <c:idx val="0"/>
          <c:order val="0"/>
          <c:tx>
            <c:v>&lt; à la moyenne</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'Analyse QL'!$J$63:$J$64</c:f>
              <c:numCache/>
            </c:numRef>
          </c:val>
        </c:ser>
        <c:ser>
          <c:idx val="1"/>
          <c:order val="1"/>
          <c:tx>
            <c:v>&gt; à la moyenne</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'Analyse QL'!$K$63:$K$64</c:f>
              <c:numCache/>
            </c:numRef>
          </c:val>
        </c:ser>
        <c:axId val="66127934"/>
        <c:axId val="26890735"/>
      </c:barChart>
      <c:catAx>
        <c:axId val="66127934"/>
        <c:scaling>
          <c:orientation val="minMax"/>
        </c:scaling>
        <c:axPos val="b"/>
        <c:title>
          <c:tx>
            <c:rich>
              <a:bodyPr vert="horz" rot="0" anchor="ctr"/>
              <a:lstStyle/>
              <a:p>
                <a:pPr algn="ctr">
                  <a:defRPr/>
                </a:pPr>
                <a:r>
                  <a:rPr lang="en-US" cap="none" sz="1050" b="1" i="0" u="none" baseline="0">
                    <a:latin typeface="Arial"/>
                    <a:ea typeface="Arial"/>
                    <a:cs typeface="Arial"/>
                  </a:rPr>
                  <a:t>sexe</a:t>
                </a:r>
              </a:p>
            </c:rich>
          </c:tx>
          <c:layout/>
          <c:overlay val="0"/>
          <c:spPr>
            <a:noFill/>
            <a:ln>
              <a:noFill/>
            </a:ln>
          </c:spPr>
        </c:title>
        <c:delete val="1"/>
        <c:majorTickMark val="out"/>
        <c:minorTickMark val="none"/>
        <c:tickLblPos val="nextTo"/>
        <c:crossAx val="26890735"/>
        <c:crosses val="autoZero"/>
        <c:auto val="1"/>
        <c:lblOffset val="100"/>
        <c:noMultiLvlLbl val="0"/>
      </c:catAx>
      <c:valAx>
        <c:axId val="26890735"/>
        <c:scaling>
          <c:orientation val="minMax"/>
        </c:scaling>
        <c:axPos val="l"/>
        <c:title>
          <c:tx>
            <c:rich>
              <a:bodyPr vert="horz" rot="-5400000" anchor="ctr"/>
              <a:lstStyle/>
              <a:p>
                <a:pPr algn="ctr">
                  <a:defRPr/>
                </a:pPr>
                <a:r>
                  <a:rPr lang="en-US" cap="none" sz="1050" b="1" i="0" u="none" baseline="0">
                    <a:latin typeface="Arial"/>
                    <a:ea typeface="Arial"/>
                    <a:cs typeface="Arial"/>
                  </a:rPr>
                  <a:t>poucentage d'individus</a:t>
                </a:r>
              </a:p>
            </c:rich>
          </c:tx>
          <c:layout/>
          <c:overlay val="0"/>
          <c:spPr>
            <a:noFill/>
            <a:ln>
              <a:noFill/>
            </a:ln>
          </c:spPr>
        </c:title>
        <c:majorGridlines/>
        <c:delete val="0"/>
        <c:numFmt formatCode="General" sourceLinked="1"/>
        <c:majorTickMark val="out"/>
        <c:minorTickMark val="none"/>
        <c:tickLblPos val="nextTo"/>
        <c:crossAx val="66127934"/>
        <c:crossesAt val="1"/>
        <c:crossBetween val="between"/>
        <c:dispUnits/>
      </c:valAx>
      <c:spPr>
        <a:solidFill>
          <a:srgbClr val="FFFFCC"/>
        </a:solidFill>
        <a:ln w="12700">
          <a:solidFill>
            <a:srgbClr val="808080"/>
          </a:solidFill>
        </a:ln>
      </c:spPr>
    </c:plotArea>
    <c:legend>
      <c:legendPos val="r"/>
      <c:layout/>
      <c:overlay val="0"/>
    </c:legend>
    <c:plotVisOnly val="1"/>
    <c:dispBlanksAs val="gap"/>
    <c:showDLblsOverMax val="0"/>
  </c:chart>
  <c:spPr>
    <a:solidFill>
      <a:srgbClr val="FFFFFF"/>
    </a:solidFill>
  </c:spPr>
  <c:txPr>
    <a:bodyPr vert="horz" rot="0"/>
    <a:lstStyle/>
    <a:p>
      <a:pPr>
        <a:defRPr lang="en-US" cap="none" sz="10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17</xdr:row>
      <xdr:rowOff>123825</xdr:rowOff>
    </xdr:from>
    <xdr:to>
      <xdr:col>8</xdr:col>
      <xdr:colOff>257175</xdr:colOff>
      <xdr:row>34</xdr:row>
      <xdr:rowOff>152400</xdr:rowOff>
    </xdr:to>
    <xdr:pic>
      <xdr:nvPicPr>
        <xdr:cNvPr id="1" name="Picture 1"/>
        <xdr:cNvPicPr preferRelativeResize="1">
          <a:picLocks noChangeAspect="1"/>
        </xdr:cNvPicPr>
      </xdr:nvPicPr>
      <xdr:blipFill>
        <a:blip r:embed="rId1"/>
        <a:stretch>
          <a:fillRect/>
        </a:stretch>
      </xdr:blipFill>
      <xdr:spPr>
        <a:xfrm>
          <a:off x="2295525" y="3190875"/>
          <a:ext cx="4057650" cy="2781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11</xdr:col>
      <xdr:colOff>714375</xdr:colOff>
      <xdr:row>84</xdr:row>
      <xdr:rowOff>0</xdr:rowOff>
    </xdr:to>
    <xdr:sp>
      <xdr:nvSpPr>
        <xdr:cNvPr id="1" name="TextBox 1"/>
        <xdr:cNvSpPr txBox="1">
          <a:spLocks noChangeArrowheads="1"/>
        </xdr:cNvSpPr>
      </xdr:nvSpPr>
      <xdr:spPr>
        <a:xfrm>
          <a:off x="9525" y="57150"/>
          <a:ext cx="9086850" cy="13544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3600" b="1" i="1" u="sng" baseline="0">
              <a:latin typeface="Monotype Corsiva"/>
              <a:ea typeface="Monotype Corsiva"/>
              <a:cs typeface="Monotype Corsiva"/>
            </a:rPr>
            <a:t>La gorgebleue à miroir
</a:t>
          </a:r>
          <a:r>
            <a:rPr lang="en-US" cap="none" sz="1200" b="0" i="0" u="none" baseline="0">
              <a:latin typeface="Arial"/>
              <a:ea typeface="Arial"/>
              <a:cs typeface="Arial"/>
            </a:rPr>
            <a:t>        La gorgebleue à miroir (</a:t>
          </a:r>
          <a:r>
            <a:rPr lang="en-US" cap="none" sz="1200" b="0" i="1" u="none" baseline="0">
              <a:latin typeface="Arial"/>
              <a:ea typeface="Arial"/>
              <a:cs typeface="Arial"/>
            </a:rPr>
            <a:t>Luscinania svecica</a:t>
          </a:r>
          <a:r>
            <a:rPr lang="en-US" cap="none" sz="1200" b="0" i="0" u="none" baseline="0">
              <a:latin typeface="Arial"/>
              <a:ea typeface="Arial"/>
              <a:cs typeface="Arial"/>
            </a:rPr>
            <a:t>), est oiseau de l'ordre des Passériformes et de la famille des Turdidae. Petit passereau migrateur, il vit dans les fourrés bordant les roselières et les marécages des forêts nordiques, et se nourrit de petits insectes larves, lombrics, mollusques et de baies. Pendant la période de reproduction, le mâle exhibe son poitrail bleu marqué d'une tâche blanche, le miroir. 
     Cette étude a été réalisée à partir des résultats obtenus par Mme Questiau, chercheur à l'Université d'Angers dans le cadre de son programme de recherche. 
        Les mesures ont été faites sur des individus adultes au cours des années 1999 et 2000 dans le parc naturel de Brière, dans l'Ouest de la France.
Lors de la capture d'un oiseau, de nombreux paramètres sont notés:
                                             - le sexe,
                                             - la taille de l'aile en millimètres,
                                             - le poids  en grammes,
                                             - la longueur du tarse en millimètres,
                                             - la longueur du culmen ou bec en millimètres,
                                             - la largeur du miroir en millimètres,
                                             - la hauteur du miroir en millimètres.
Il est également important de noter l'heure à laquelle sont effectuées les captures d'oiseau et, par conséquent, les prises de mesures car certaines peuvent varier en fonction des périodes de la journée. En effet, ces oiseaux se nourrissent préférentiellement le matin, ce qui joue sur leur poids.</a:t>
          </a:r>
          <a:r>
            <a:rPr lang="en-US" cap="none" sz="1200" b="0" i="0" u="none" baseline="0">
              <a:solidFill>
                <a:srgbClr val="FF0000"/>
              </a:solidFill>
              <a:latin typeface="Arial"/>
              <a:ea typeface="Arial"/>
              <a:cs typeface="Arial"/>
            </a:rPr>
            <a:t>
</a:t>
          </a:r>
          <a:r>
            <a:rPr lang="en-US" cap="none" sz="1200" b="0" i="0" u="none" baseline="0">
              <a:latin typeface="Arial"/>
              <a:ea typeface="Arial"/>
              <a:cs typeface="Arial"/>
            </a:rPr>
            <a:t>Le tarse</a:t>
          </a:r>
          <a:r>
            <a:rPr lang="en-US" cap="none" sz="1200" b="0" i="0" u="none" baseline="0">
              <a:solidFill>
                <a:srgbClr val="FF0000"/>
              </a:solidFill>
              <a:latin typeface="Arial"/>
              <a:ea typeface="Arial"/>
              <a:cs typeface="Arial"/>
            </a:rPr>
            <a:t> </a:t>
          </a:r>
          <a:r>
            <a:rPr lang="en-US" cap="none" sz="1200" b="0" i="0" u="none" baseline="0">
              <a:latin typeface="Arial"/>
              <a:ea typeface="Arial"/>
              <a:cs typeface="Arial"/>
            </a:rPr>
            <a:t>correspond à la patte de l'oiseau, et le culmen est l'arête sommitale de la mandibule supérieure, ou le bec.
L'échantillon est composé de 55 individus que l'on a noté de O1 à O55 pour simplifier la compréhension.
</a:t>
          </a:r>
          <a:r>
            <a:rPr lang="en-US" cap="none" sz="1200" b="1" i="0" u="sng" baseline="0">
              <a:solidFill>
                <a:srgbClr val="FF0000"/>
              </a:solidFill>
              <a:latin typeface="Arial"/>
              <a:ea typeface="Arial"/>
              <a:cs typeface="Arial"/>
            </a:rPr>
            <a:t>Les données quantitatives:
</a:t>
          </a:r>
          <a:r>
            <a:rPr lang="en-US" cap="none" sz="1200" b="0" i="0" u="none" baseline="0">
              <a:latin typeface="Arial"/>
              <a:ea typeface="Arial"/>
              <a:cs typeface="Arial"/>
            </a:rPr>
            <a:t>
Au cours de cette étude, nous avons travaillé sur 7 données quantitatives :
    - l' heure des mesures (</a:t>
          </a:r>
          <a:r>
            <a:rPr lang="en-US" cap="none" sz="1200" b="0" i="0" u="none" baseline="0">
              <a:solidFill>
                <a:srgbClr val="99CC00"/>
              </a:solidFill>
              <a:latin typeface="Arial"/>
              <a:ea typeface="Arial"/>
              <a:cs typeface="Arial"/>
            </a:rPr>
            <a:t>H</a:t>
          </a:r>
          <a:r>
            <a:rPr lang="en-US" cap="none" sz="1200" b="0" i="0" u="none" baseline="0">
              <a:solidFill>
                <a:srgbClr val="000000"/>
              </a:solidFill>
              <a:latin typeface="Arial"/>
              <a:ea typeface="Arial"/>
              <a:cs typeface="Arial"/>
            </a:rPr>
            <a:t>)</a:t>
          </a:r>
          <a:r>
            <a:rPr lang="en-US" cap="none" sz="1200" b="0" i="0" u="none" baseline="0">
              <a:latin typeface="Arial"/>
              <a:ea typeface="Arial"/>
              <a:cs typeface="Arial"/>
            </a:rPr>
            <a:t>. Afin de pouvoir effectuer nos calculs, l'heure a été transformée: une heure correspondant à 1, donc une
      mesure effectuée à 17H30 sera notée 17,5.
    - la taille de l'aile (</a:t>
          </a:r>
          <a:r>
            <a:rPr lang="en-US" cap="none" sz="1200" b="0" i="0" u="none" baseline="0">
              <a:solidFill>
                <a:srgbClr val="99CC00"/>
              </a:solidFill>
              <a:latin typeface="Arial"/>
              <a:ea typeface="Arial"/>
              <a:cs typeface="Arial"/>
            </a:rPr>
            <a:t>A</a:t>
          </a:r>
          <a:r>
            <a:rPr lang="en-US" cap="none" sz="1200" b="0" i="0" u="none" baseline="0">
              <a:latin typeface="Arial"/>
              <a:ea typeface="Arial"/>
              <a:cs typeface="Arial"/>
            </a:rPr>
            <a:t>) en mm, 
    - le poids (</a:t>
          </a:r>
          <a:r>
            <a:rPr lang="en-US" cap="none" sz="1200" b="0" i="0" u="none" baseline="0">
              <a:solidFill>
                <a:srgbClr val="99CC00"/>
              </a:solidFill>
              <a:latin typeface="Arial"/>
              <a:ea typeface="Arial"/>
              <a:cs typeface="Arial"/>
            </a:rPr>
            <a:t>P</a:t>
          </a:r>
          <a:r>
            <a:rPr lang="en-US" cap="none" sz="1200" b="0" i="0" u="none" baseline="0">
              <a:latin typeface="Arial"/>
              <a:ea typeface="Arial"/>
              <a:cs typeface="Arial"/>
            </a:rPr>
            <a:t>) en g,
    - la longueur du tarse (</a:t>
          </a:r>
          <a:r>
            <a:rPr lang="en-US" cap="none" sz="1200" b="0" i="0" u="none" baseline="0">
              <a:solidFill>
                <a:srgbClr val="99CC00"/>
              </a:solidFill>
              <a:latin typeface="Arial"/>
              <a:ea typeface="Arial"/>
              <a:cs typeface="Arial"/>
            </a:rPr>
            <a:t>T</a:t>
          </a:r>
          <a:r>
            <a:rPr lang="en-US" cap="none" sz="1200" b="0" i="0" u="none" baseline="0">
              <a:latin typeface="Arial"/>
              <a:ea typeface="Arial"/>
              <a:cs typeface="Arial"/>
            </a:rPr>
            <a:t>) en mm,
    - la longueur du culmen ou bec  (</a:t>
          </a:r>
          <a:r>
            <a:rPr lang="en-US" cap="none" sz="1200" b="0" i="0" u="none" baseline="0">
              <a:solidFill>
                <a:srgbClr val="99CC00"/>
              </a:solidFill>
              <a:latin typeface="Arial"/>
              <a:ea typeface="Arial"/>
              <a:cs typeface="Arial"/>
            </a:rPr>
            <a:t>C</a:t>
          </a:r>
          <a:r>
            <a:rPr lang="en-US" cap="none" sz="1200" b="0" i="0" u="none" baseline="0">
              <a:latin typeface="Arial"/>
              <a:ea typeface="Arial"/>
              <a:cs typeface="Arial"/>
            </a:rPr>
            <a:t>) en mm,
    - la largeur du miroir (</a:t>
          </a:r>
          <a:r>
            <a:rPr lang="en-US" cap="none" sz="1200" b="0" i="0" u="none" baseline="0">
              <a:solidFill>
                <a:srgbClr val="99CC00"/>
              </a:solidFill>
              <a:latin typeface="Arial"/>
              <a:ea typeface="Arial"/>
              <a:cs typeface="Arial"/>
            </a:rPr>
            <a:t>ML</a:t>
          </a:r>
          <a:r>
            <a:rPr lang="en-US" cap="none" sz="1200" b="0" i="0" u="none" baseline="0">
              <a:latin typeface="Arial"/>
              <a:ea typeface="Arial"/>
              <a:cs typeface="Arial"/>
            </a:rPr>
            <a:t>) en mm,
    - la hauteur du miroir (</a:t>
          </a:r>
          <a:r>
            <a:rPr lang="en-US" cap="none" sz="1200" b="0" i="0" u="none" baseline="0">
              <a:solidFill>
                <a:srgbClr val="99CC00"/>
              </a:solidFill>
              <a:latin typeface="Arial"/>
              <a:ea typeface="Arial"/>
              <a:cs typeface="Arial"/>
            </a:rPr>
            <a:t>MH</a:t>
          </a:r>
          <a:r>
            <a:rPr lang="en-US" cap="none" sz="1200" b="0" i="0" u="none" baseline="0">
              <a:latin typeface="Arial"/>
              <a:ea typeface="Arial"/>
              <a:cs typeface="Arial"/>
            </a:rPr>
            <a:t>) en mm.
</a:t>
          </a:r>
          <a:r>
            <a:rPr lang="en-US" cap="none" sz="1200" b="1" i="0" u="sng" baseline="0">
              <a:solidFill>
                <a:srgbClr val="FF0000"/>
              </a:solidFill>
              <a:latin typeface="Arial"/>
              <a:ea typeface="Arial"/>
              <a:cs typeface="Arial"/>
            </a:rPr>
            <a:t>Les données qualitatives:</a:t>
          </a:r>
          <a:r>
            <a:rPr lang="en-US" cap="none" sz="1200" b="0" i="0" u="none" baseline="0">
              <a:latin typeface="Arial"/>
              <a:ea typeface="Arial"/>
              <a:cs typeface="Arial"/>
            </a:rPr>
            <a:t>
Nous avons travaillé avec 5 données qualitatives:
* Le sexe de l'animal (</a:t>
          </a:r>
          <a:r>
            <a:rPr lang="en-US" cap="none" sz="1200" b="0" i="0" u="none" baseline="0">
              <a:solidFill>
                <a:srgbClr val="FF6600"/>
              </a:solidFill>
              <a:latin typeface="Arial"/>
              <a:ea typeface="Arial"/>
              <a:cs typeface="Arial"/>
            </a:rPr>
            <a:t>S</a:t>
          </a:r>
          <a:r>
            <a:rPr lang="en-US" cap="none" sz="1200" b="0" i="0" u="none" baseline="0">
              <a:latin typeface="Arial"/>
              <a:ea typeface="Arial"/>
              <a:cs typeface="Arial"/>
            </a:rPr>
            <a:t>) :
                                  - 0      pour les mâles
                                  - 1      pour les femelles
Pour les autres QL, nous avons réalisé un découpage en classes en fonction des valeurs moyennes (moyenne concernant uniquement ces 55 individus).
A chaque fois, nous différencions 2 classes. La moyenne nous sert de point de référence.
Dans la partie analyse, nous avons représenté les résultats sous forme d'histogramme.
* La taille de l'aile (</a:t>
          </a:r>
          <a:r>
            <a:rPr lang="en-US" cap="none" sz="1200" b="0" i="0" u="none" baseline="0">
              <a:solidFill>
                <a:srgbClr val="FF6600"/>
              </a:solidFill>
              <a:latin typeface="Arial"/>
              <a:ea typeface="Arial"/>
              <a:cs typeface="Arial"/>
            </a:rPr>
            <a:t>Ta</a:t>
          </a:r>
          <a:r>
            <a:rPr lang="en-US" cap="none" sz="1200" b="0" i="0" u="none" baseline="0">
              <a:latin typeface="Arial"/>
              <a:ea typeface="Arial"/>
              <a:cs typeface="Arial"/>
            </a:rPr>
            <a:t>), la taille de l'aile moyenne étant de 66,65 mm, 
                             - les individus ayant une taille d'aile inférieure à la moyenne = 0
                             - les individus ayant une taille d'aile supérieure à la moyenne = 1
*Le poids (</a:t>
          </a:r>
          <a:r>
            <a:rPr lang="en-US" cap="none" sz="1200" b="0" i="0" u="none" baseline="0">
              <a:solidFill>
                <a:srgbClr val="FF6600"/>
              </a:solidFill>
              <a:latin typeface="Arial"/>
              <a:ea typeface="Arial"/>
              <a:cs typeface="Arial"/>
            </a:rPr>
            <a:t>Po</a:t>
          </a:r>
          <a:r>
            <a:rPr lang="en-US" cap="none" sz="1200" b="0" i="0" u="none" baseline="0">
              <a:latin typeface="Arial"/>
              <a:ea typeface="Arial"/>
              <a:cs typeface="Arial"/>
            </a:rPr>
            <a:t>), le poids moyen  étant de 14,93g,
                             - les individus ayant un poids inférieur à la moyenne = 0
                             - les individus ayant un poids supérieur à la moyenne = 1
* La longueur du tarse (</a:t>
          </a:r>
          <a:r>
            <a:rPr lang="en-US" cap="none" sz="1200" b="0" i="0" u="none" baseline="0">
              <a:solidFill>
                <a:srgbClr val="FF6600"/>
              </a:solidFill>
              <a:latin typeface="Arial"/>
              <a:ea typeface="Arial"/>
              <a:cs typeface="Arial"/>
            </a:rPr>
            <a:t>Tr</a:t>
          </a:r>
          <a:r>
            <a:rPr lang="en-US" cap="none" sz="1200" b="0" i="0" u="none" baseline="0">
              <a:latin typeface="Arial"/>
              <a:ea typeface="Arial"/>
              <a:cs typeface="Arial"/>
            </a:rPr>
            <a:t>), la longueur moyenne du tarse étant de 27,32 mm,
                             - les individus ayant une longueur de tarse inférieure à la moyenne = 0
                             - les individus ayant une  longueur de tarse supérieure à la moyenne = 1
*La longueur de culmen (</a:t>
          </a:r>
          <a:r>
            <a:rPr lang="en-US" cap="none" sz="1200" b="0" i="0" u="none" baseline="0">
              <a:solidFill>
                <a:srgbClr val="FF6600"/>
              </a:solidFill>
              <a:latin typeface="Arial"/>
              <a:ea typeface="Arial"/>
              <a:cs typeface="Arial"/>
            </a:rPr>
            <a:t>Cu</a:t>
          </a:r>
          <a:r>
            <a:rPr lang="en-US" cap="none" sz="1200" b="0" i="0" u="none" baseline="0">
              <a:latin typeface="Arial"/>
              <a:ea typeface="Arial"/>
              <a:cs typeface="Arial"/>
            </a:rPr>
            <a:t>), la longueur moyenne de culmen étant de 9,85 mm,
                             - les individus ayant une longuer de culmen inférieure à la moyenne = 0
                             - les individus ayant une longueur de culmen supérieure à la moyenne = 1
</a:t>
          </a:r>
          <a:r>
            <a:rPr lang="en-US" cap="none" sz="2600" b="1" i="1" u="sng" baseline="0">
              <a:latin typeface="Monotype Corsiva"/>
              <a:ea typeface="Monotype Corsiva"/>
              <a:cs typeface="Monotype Corsiva"/>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6</xdr:col>
      <xdr:colOff>28575</xdr:colOff>
      <xdr:row>74</xdr:row>
      <xdr:rowOff>104775</xdr:rowOff>
    </xdr:to>
    <xdr:graphicFrame>
      <xdr:nvGraphicFramePr>
        <xdr:cNvPr id="1" name="Chart 1"/>
        <xdr:cNvGraphicFramePr/>
      </xdr:nvGraphicFramePr>
      <xdr:xfrm>
        <a:off x="0" y="9515475"/>
        <a:ext cx="4676775" cy="2857500"/>
      </xdr:xfrm>
      <a:graphic>
        <a:graphicData uri="http://schemas.openxmlformats.org/drawingml/2006/chart">
          <c:chart xmlns:c="http://schemas.openxmlformats.org/drawingml/2006/chart" r:id="rId1"/>
        </a:graphicData>
      </a:graphic>
    </xdr:graphicFrame>
    <xdr:clientData/>
  </xdr:twoCellAnchor>
  <xdr:twoCellAnchor>
    <xdr:from>
      <xdr:col>6</xdr:col>
      <xdr:colOff>95250</xdr:colOff>
      <xdr:row>57</xdr:row>
      <xdr:rowOff>0</xdr:rowOff>
    </xdr:from>
    <xdr:to>
      <xdr:col>12</xdr:col>
      <xdr:colOff>200025</xdr:colOff>
      <xdr:row>74</xdr:row>
      <xdr:rowOff>104775</xdr:rowOff>
    </xdr:to>
    <xdr:graphicFrame>
      <xdr:nvGraphicFramePr>
        <xdr:cNvPr id="2" name="Chart 2"/>
        <xdr:cNvGraphicFramePr/>
      </xdr:nvGraphicFramePr>
      <xdr:xfrm>
        <a:off x="4743450" y="9515475"/>
        <a:ext cx="4800600" cy="2857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0.23775</cdr:x>
      <cdr:y>0.85175</cdr:y>
    </cdr:from>
    <cdr:to>
      <cdr:x>0.3355</cdr:x>
      <cdr:y>0.92375</cdr:y>
    </cdr:to>
    <cdr:sp>
      <cdr:nvSpPr>
        <cdr:cNvPr id="1" name="TextBox 1"/>
        <cdr:cNvSpPr txBox="1">
          <a:spLocks noChangeArrowheads="1"/>
        </cdr:cNvSpPr>
      </cdr:nvSpPr>
      <cdr:spPr>
        <a:xfrm>
          <a:off x="1057275" y="2476500"/>
          <a:ext cx="438150" cy="209550"/>
        </a:xfrm>
        <a:prstGeom prst="rect">
          <a:avLst/>
        </a:prstGeom>
        <a:noFill/>
        <a:ln w="9525" cmpd="sng">
          <a:noFill/>
        </a:ln>
      </cdr:spPr>
      <cdr:txBody>
        <a:bodyPr vertOverflow="clip" wrap="square"/>
        <a:p>
          <a:pPr algn="l">
            <a:defRPr/>
          </a:pPr>
          <a:r>
            <a:rPr lang="en-US" cap="none" sz="1050" b="0" i="0" u="none" baseline="0">
              <a:latin typeface="Arial"/>
              <a:ea typeface="Arial"/>
              <a:cs typeface="Arial"/>
            </a:rPr>
            <a:t>mâles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704850</xdr:colOff>
      <xdr:row>1</xdr:row>
      <xdr:rowOff>123825</xdr:rowOff>
    </xdr:from>
    <xdr:to>
      <xdr:col>11</xdr:col>
      <xdr:colOff>190500</xdr:colOff>
      <xdr:row>10</xdr:row>
      <xdr:rowOff>142875</xdr:rowOff>
    </xdr:to>
    <xdr:graphicFrame>
      <xdr:nvGraphicFramePr>
        <xdr:cNvPr id="1" name="Chart 3"/>
        <xdr:cNvGraphicFramePr/>
      </xdr:nvGraphicFramePr>
      <xdr:xfrm>
        <a:off x="5324475" y="295275"/>
        <a:ext cx="3295650" cy="1485900"/>
      </xdr:xfrm>
      <a:graphic>
        <a:graphicData uri="http://schemas.openxmlformats.org/drawingml/2006/chart">
          <c:chart xmlns:c="http://schemas.openxmlformats.org/drawingml/2006/chart" r:id="rId1"/>
        </a:graphicData>
      </a:graphic>
    </xdr:graphicFrame>
    <xdr:clientData/>
  </xdr:twoCellAnchor>
  <xdr:twoCellAnchor>
    <xdr:from>
      <xdr:col>6</xdr:col>
      <xdr:colOff>695325</xdr:colOff>
      <xdr:row>14</xdr:row>
      <xdr:rowOff>85725</xdr:rowOff>
    </xdr:from>
    <xdr:to>
      <xdr:col>11</xdr:col>
      <xdr:colOff>219075</xdr:colOff>
      <xdr:row>23</xdr:row>
      <xdr:rowOff>95250</xdr:rowOff>
    </xdr:to>
    <xdr:graphicFrame>
      <xdr:nvGraphicFramePr>
        <xdr:cNvPr id="2" name="Chart 5"/>
        <xdr:cNvGraphicFramePr/>
      </xdr:nvGraphicFramePr>
      <xdr:xfrm>
        <a:off x="5314950" y="2371725"/>
        <a:ext cx="3333750" cy="1466850"/>
      </xdr:xfrm>
      <a:graphic>
        <a:graphicData uri="http://schemas.openxmlformats.org/drawingml/2006/chart">
          <c:chart xmlns:c="http://schemas.openxmlformats.org/drawingml/2006/chart" r:id="rId2"/>
        </a:graphicData>
      </a:graphic>
    </xdr:graphicFrame>
    <xdr:clientData/>
  </xdr:twoCellAnchor>
  <xdr:twoCellAnchor>
    <xdr:from>
      <xdr:col>3</xdr:col>
      <xdr:colOff>66675</xdr:colOff>
      <xdr:row>69</xdr:row>
      <xdr:rowOff>38100</xdr:rowOff>
    </xdr:from>
    <xdr:to>
      <xdr:col>8</xdr:col>
      <xdr:colOff>695325</xdr:colOff>
      <xdr:row>87</xdr:row>
      <xdr:rowOff>38100</xdr:rowOff>
    </xdr:to>
    <xdr:graphicFrame>
      <xdr:nvGraphicFramePr>
        <xdr:cNvPr id="3" name="Chart 8"/>
        <xdr:cNvGraphicFramePr/>
      </xdr:nvGraphicFramePr>
      <xdr:xfrm>
        <a:off x="2352675" y="11229975"/>
        <a:ext cx="4486275" cy="2914650"/>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84</xdr:row>
      <xdr:rowOff>66675</xdr:rowOff>
    </xdr:from>
    <xdr:to>
      <xdr:col>6</xdr:col>
      <xdr:colOff>523875</xdr:colOff>
      <xdr:row>85</xdr:row>
      <xdr:rowOff>142875</xdr:rowOff>
    </xdr:to>
    <xdr:sp>
      <xdr:nvSpPr>
        <xdr:cNvPr id="4" name="TextBox 9"/>
        <xdr:cNvSpPr txBox="1">
          <a:spLocks noChangeArrowheads="1"/>
        </xdr:cNvSpPr>
      </xdr:nvSpPr>
      <xdr:spPr>
        <a:xfrm>
          <a:off x="4629150" y="13687425"/>
          <a:ext cx="514350"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femelles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7"/>
  <sheetViews>
    <sheetView tabSelected="1" workbookViewId="0" topLeftCell="A1">
      <selection activeCell="A2" sqref="A1:A2"/>
    </sheetView>
  </sheetViews>
  <sheetFormatPr defaultColWidth="11.421875" defaultRowHeight="12.75"/>
  <cols>
    <col min="2" max="2" width="11.421875" style="1" customWidth="1"/>
    <col min="3" max="5" width="11.421875" style="2" customWidth="1"/>
    <col min="6" max="8" width="11.421875" style="1" customWidth="1"/>
    <col min="10" max="11" width="11.421875" style="3" customWidth="1"/>
  </cols>
  <sheetData>
    <row r="1" spans="1:11" ht="12.75">
      <c r="A1" t="s">
        <v>186</v>
      </c>
      <c r="B1"/>
      <c r="C1"/>
      <c r="D1"/>
      <c r="E1"/>
      <c r="F1"/>
      <c r="G1"/>
      <c r="H1"/>
      <c r="J1"/>
      <c r="K1"/>
    </row>
    <row r="2" spans="2:11" ht="12.75">
      <c r="B2"/>
      <c r="C2"/>
      <c r="D2"/>
      <c r="E2"/>
      <c r="F2"/>
      <c r="G2"/>
      <c r="H2"/>
      <c r="J2"/>
      <c r="K2"/>
    </row>
    <row r="3" spans="2:11" ht="12.75">
      <c r="B3" s="4"/>
      <c r="C3"/>
      <c r="D3"/>
      <c r="E3"/>
      <c r="F3"/>
      <c r="G3"/>
      <c r="H3"/>
      <c r="J3"/>
      <c r="K3"/>
    </row>
    <row r="4" spans="2:11" ht="12.75">
      <c r="B4" s="4"/>
      <c r="C4"/>
      <c r="D4"/>
      <c r="E4"/>
      <c r="F4"/>
      <c r="G4"/>
      <c r="H4"/>
      <c r="J4"/>
      <c r="K4"/>
    </row>
    <row r="5" spans="2:11" ht="12.75">
      <c r="B5" s="4"/>
      <c r="C5"/>
      <c r="D5"/>
      <c r="E5"/>
      <c r="F5"/>
      <c r="G5"/>
      <c r="H5"/>
      <c r="J5"/>
      <c r="K5"/>
    </row>
    <row r="6" spans="2:11" ht="12.75">
      <c r="B6" s="4"/>
      <c r="C6"/>
      <c r="D6"/>
      <c r="E6"/>
      <c r="F6"/>
      <c r="G6"/>
      <c r="H6"/>
      <c r="J6"/>
      <c r="K6"/>
    </row>
    <row r="7" spans="2:11" ht="12.75">
      <c r="B7"/>
      <c r="C7"/>
      <c r="D7"/>
      <c r="E7"/>
      <c r="F7"/>
      <c r="G7"/>
      <c r="H7"/>
      <c r="J7"/>
      <c r="K7"/>
    </row>
    <row r="8" spans="2:11" ht="12.75">
      <c r="B8"/>
      <c r="C8"/>
      <c r="D8"/>
      <c r="E8"/>
      <c r="F8"/>
      <c r="G8"/>
      <c r="H8"/>
      <c r="J8"/>
      <c r="K8"/>
    </row>
    <row r="9" spans="2:11" ht="12.75">
      <c r="B9"/>
      <c r="C9"/>
      <c r="D9"/>
      <c r="E9"/>
      <c r="F9"/>
      <c r="G9"/>
      <c r="H9"/>
      <c r="J9"/>
      <c r="K9"/>
    </row>
    <row r="10" spans="2:11" ht="12.75">
      <c r="B10"/>
      <c r="C10"/>
      <c r="D10"/>
      <c r="E10"/>
      <c r="F10"/>
      <c r="G10"/>
      <c r="H10"/>
      <c r="J10"/>
      <c r="K10"/>
    </row>
    <row r="11" spans="2:11" ht="12.75">
      <c r="B11"/>
      <c r="C11"/>
      <c r="D11"/>
      <c r="E11"/>
      <c r="F11"/>
      <c r="G11"/>
      <c r="H11"/>
      <c r="J11"/>
      <c r="K11"/>
    </row>
    <row r="12" spans="2:11" ht="31.5">
      <c r="B12" s="5" t="s">
        <v>65</v>
      </c>
      <c r="C12"/>
      <c r="D12"/>
      <c r="E12" s="6"/>
      <c r="F12" s="6"/>
      <c r="G12" s="6"/>
      <c r="H12" s="6"/>
      <c r="J12"/>
      <c r="K12"/>
    </row>
    <row r="13" spans="2:11" ht="12.75">
      <c r="B13"/>
      <c r="C13"/>
      <c r="D13"/>
      <c r="E13"/>
      <c r="F13"/>
      <c r="G13"/>
      <c r="H13"/>
      <c r="J13"/>
      <c r="K13"/>
    </row>
    <row r="14" spans="2:11" ht="12.75">
      <c r="B14"/>
      <c r="C14"/>
      <c r="D14"/>
      <c r="E14"/>
      <c r="F14"/>
      <c r="G14"/>
      <c r="H14"/>
      <c r="J14"/>
      <c r="K14"/>
    </row>
    <row r="15" spans="2:11" ht="18.75">
      <c r="B15"/>
      <c r="C15"/>
      <c r="D15"/>
      <c r="E15"/>
      <c r="F15" s="7" t="s">
        <v>66</v>
      </c>
      <c r="G15"/>
      <c r="H15"/>
      <c r="J15"/>
      <c r="K15"/>
    </row>
    <row r="16" spans="2:11" ht="12.75">
      <c r="B16"/>
      <c r="C16"/>
      <c r="D16"/>
      <c r="E16"/>
      <c r="F16"/>
      <c r="G16"/>
      <c r="H16"/>
      <c r="J16"/>
      <c r="K16"/>
    </row>
    <row r="17" spans="2:11" ht="12.75">
      <c r="B17"/>
      <c r="C17"/>
      <c r="D17"/>
      <c r="E17"/>
      <c r="F17"/>
      <c r="G17"/>
      <c r="H17"/>
      <c r="J17"/>
      <c r="K17"/>
    </row>
    <row r="18" spans="2:11" ht="12.75">
      <c r="B18"/>
      <c r="C18"/>
      <c r="D18"/>
      <c r="E18"/>
      <c r="F18"/>
      <c r="G18"/>
      <c r="H18"/>
      <c r="J18"/>
      <c r="K18"/>
    </row>
    <row r="19" spans="2:11" ht="12.75">
      <c r="B19"/>
      <c r="C19"/>
      <c r="D19" s="158"/>
      <c r="E19"/>
      <c r="F19"/>
      <c r="G19"/>
      <c r="H19"/>
      <c r="J19"/>
      <c r="K19"/>
    </row>
    <row r="20" spans="2:11" ht="12.75">
      <c r="B20"/>
      <c r="C20"/>
      <c r="D20" s="158"/>
      <c r="E20"/>
      <c r="F20"/>
      <c r="G20"/>
      <c r="H20"/>
      <c r="J20"/>
      <c r="K20"/>
    </row>
    <row r="21" spans="2:11" ht="12.75">
      <c r="B21"/>
      <c r="C21"/>
      <c r="D21" s="158"/>
      <c r="E21"/>
      <c r="F21"/>
      <c r="G21"/>
      <c r="H21"/>
      <c r="J21"/>
      <c r="K21"/>
    </row>
    <row r="22" spans="2:11" ht="12.75">
      <c r="B22"/>
      <c r="C22"/>
      <c r="D22" s="158"/>
      <c r="E22"/>
      <c r="F22"/>
      <c r="G22"/>
      <c r="H22"/>
      <c r="J22"/>
      <c r="K22"/>
    </row>
    <row r="23" spans="2:11" ht="12.75">
      <c r="B23"/>
      <c r="C23"/>
      <c r="D23" s="158"/>
      <c r="E23"/>
      <c r="F23"/>
      <c r="G23"/>
      <c r="H23"/>
      <c r="J23"/>
      <c r="K23"/>
    </row>
    <row r="24" spans="2:11" ht="12.75">
      <c r="B24"/>
      <c r="C24"/>
      <c r="D24" s="158"/>
      <c r="E24"/>
      <c r="F24"/>
      <c r="G24"/>
      <c r="H24"/>
      <c r="J24"/>
      <c r="K24"/>
    </row>
    <row r="25" spans="2:11" ht="12.75">
      <c r="B25"/>
      <c r="C25"/>
      <c r="D25" s="158"/>
      <c r="E25"/>
      <c r="F25"/>
      <c r="G25"/>
      <c r="H25"/>
      <c r="J25"/>
      <c r="K25"/>
    </row>
    <row r="26" spans="2:11" ht="12.75">
      <c r="B26"/>
      <c r="C26"/>
      <c r="D26" s="158"/>
      <c r="E26"/>
      <c r="F26"/>
      <c r="G26"/>
      <c r="H26"/>
      <c r="J26"/>
      <c r="K26"/>
    </row>
    <row r="27" spans="2:11" ht="12.75">
      <c r="B27"/>
      <c r="C27"/>
      <c r="D27" s="158"/>
      <c r="E27"/>
      <c r="F27"/>
      <c r="G27"/>
      <c r="H27"/>
      <c r="J27"/>
      <c r="K27"/>
    </row>
    <row r="28" spans="2:11" ht="12.75">
      <c r="B28"/>
      <c r="C28"/>
      <c r="D28" s="158"/>
      <c r="E28"/>
      <c r="F28"/>
      <c r="G28"/>
      <c r="H28"/>
      <c r="J28"/>
      <c r="K28"/>
    </row>
    <row r="29" spans="2:11" ht="12.75">
      <c r="B29"/>
      <c r="C29"/>
      <c r="D29" s="158"/>
      <c r="E29"/>
      <c r="F29"/>
      <c r="G29"/>
      <c r="H29"/>
      <c r="J29"/>
      <c r="K29"/>
    </row>
    <row r="30" spans="2:11" ht="12.75">
      <c r="B30"/>
      <c r="C30"/>
      <c r="D30" s="158"/>
      <c r="E30"/>
      <c r="F30"/>
      <c r="G30"/>
      <c r="H30"/>
      <c r="J30"/>
      <c r="K30"/>
    </row>
    <row r="31" spans="2:11" ht="12.75">
      <c r="B31"/>
      <c r="C31"/>
      <c r="D31" s="158"/>
      <c r="E31"/>
      <c r="F31"/>
      <c r="G31"/>
      <c r="H31"/>
      <c r="J31"/>
      <c r="K31"/>
    </row>
    <row r="32" spans="2:11" ht="12.75">
      <c r="B32"/>
      <c r="C32"/>
      <c r="D32" s="158"/>
      <c r="E32"/>
      <c r="F32"/>
      <c r="G32"/>
      <c r="H32"/>
      <c r="J32"/>
      <c r="K32"/>
    </row>
    <row r="33" spans="2:11" ht="12.75">
      <c r="B33"/>
      <c r="C33"/>
      <c r="D33" s="158"/>
      <c r="E33"/>
      <c r="F33"/>
      <c r="G33"/>
      <c r="H33"/>
      <c r="J33"/>
      <c r="K33"/>
    </row>
    <row r="34" spans="2:11" ht="12.75">
      <c r="B34"/>
      <c r="C34"/>
      <c r="D34" s="158"/>
      <c r="E34"/>
      <c r="F34"/>
      <c r="G34"/>
      <c r="H34"/>
      <c r="J34"/>
      <c r="K34"/>
    </row>
    <row r="35" spans="2:11" ht="12.75">
      <c r="B35"/>
      <c r="C35"/>
      <c r="D35" s="158"/>
      <c r="E35"/>
      <c r="F35"/>
      <c r="G35"/>
      <c r="H35"/>
      <c r="J35"/>
      <c r="K35"/>
    </row>
    <row r="36" ht="12.75">
      <c r="D36" s="2" t="s">
        <v>169</v>
      </c>
    </row>
    <row r="37" ht="12.75">
      <c r="D37" s="2" t="s">
        <v>168</v>
      </c>
    </row>
  </sheetData>
  <mergeCells count="1">
    <mergeCell ref="D19:D35"/>
  </mergeCells>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O61"/>
  <sheetViews>
    <sheetView workbookViewId="0" topLeftCell="A1">
      <selection activeCell="M8" sqref="M8"/>
    </sheetView>
  </sheetViews>
  <sheetFormatPr defaultColWidth="11.421875" defaultRowHeight="12.75"/>
  <cols>
    <col min="4" max="19" width="11.421875" style="10" customWidth="1"/>
  </cols>
  <sheetData>
    <row r="1" spans="4:13" ht="12.75">
      <c r="D1" s="8"/>
      <c r="E1" s="9"/>
      <c r="F1" s="9"/>
      <c r="G1" s="9"/>
      <c r="H1" s="8"/>
      <c r="I1" s="8"/>
      <c r="J1" s="8"/>
      <c r="L1" s="3"/>
      <c r="M1" s="3"/>
    </row>
    <row r="2" spans="4:13" ht="12.75">
      <c r="D2" s="8"/>
      <c r="E2" s="9"/>
      <c r="F2" s="9"/>
      <c r="G2" s="9"/>
      <c r="H2" s="8"/>
      <c r="I2" s="8"/>
      <c r="J2" s="8"/>
      <c r="L2" s="3"/>
      <c r="M2" s="3"/>
    </row>
    <row r="3" spans="4:13" ht="12.75">
      <c r="D3" s="8"/>
      <c r="E3" s="9"/>
      <c r="F3" s="9"/>
      <c r="G3" s="9"/>
      <c r="H3" s="8"/>
      <c r="I3" s="8"/>
      <c r="J3" s="8"/>
      <c r="L3" s="3"/>
      <c r="M3" s="3"/>
    </row>
    <row r="4" spans="4:15" ht="12.75">
      <c r="D4" s="8"/>
      <c r="E4" s="9"/>
      <c r="F4" s="9"/>
      <c r="G4" s="11"/>
      <c r="H4" s="8"/>
      <c r="I4" s="8"/>
      <c r="J4" s="8"/>
      <c r="L4" s="3"/>
      <c r="M4" s="3"/>
      <c r="N4" s="12"/>
      <c r="O4" s="3"/>
    </row>
    <row r="5" spans="4:15" ht="12.75">
      <c r="D5" s="8"/>
      <c r="E5" s="9"/>
      <c r="F5" s="9"/>
      <c r="G5" s="9"/>
      <c r="H5" s="8"/>
      <c r="I5" s="8"/>
      <c r="J5" s="8"/>
      <c r="L5" s="3"/>
      <c r="M5" s="3"/>
      <c r="N5" s="13"/>
      <c r="O5" s="3"/>
    </row>
    <row r="6" spans="4:15" ht="12.75">
      <c r="D6" s="8"/>
      <c r="E6" s="9"/>
      <c r="F6" s="9"/>
      <c r="G6" s="9"/>
      <c r="H6" s="8"/>
      <c r="I6" s="8"/>
      <c r="J6" s="8"/>
      <c r="L6" s="3"/>
      <c r="M6" s="3"/>
      <c r="N6" s="13"/>
      <c r="O6" s="3"/>
    </row>
    <row r="7" spans="4:15" ht="12.75">
      <c r="D7" s="8"/>
      <c r="E7" s="9"/>
      <c r="F7" s="9"/>
      <c r="G7" s="9"/>
      <c r="H7" s="8"/>
      <c r="I7" s="8"/>
      <c r="J7" s="8"/>
      <c r="L7" s="3"/>
      <c r="M7" s="3"/>
      <c r="N7" s="13"/>
      <c r="O7" s="3"/>
    </row>
    <row r="8" spans="4:15" ht="12.75">
      <c r="D8" s="8"/>
      <c r="E8" s="9"/>
      <c r="F8" s="9"/>
      <c r="G8" s="9"/>
      <c r="H8" s="8"/>
      <c r="I8" s="8"/>
      <c r="J8" s="8"/>
      <c r="L8" s="3"/>
      <c r="M8" s="3"/>
      <c r="N8" s="13"/>
      <c r="O8" s="3"/>
    </row>
    <row r="9" spans="4:15" ht="12.75">
      <c r="D9" s="8"/>
      <c r="E9" s="9"/>
      <c r="F9" s="9"/>
      <c r="G9" s="9"/>
      <c r="H9" s="8"/>
      <c r="I9" s="8"/>
      <c r="J9" s="8"/>
      <c r="L9" s="3"/>
      <c r="M9" s="3"/>
      <c r="N9" s="13"/>
      <c r="O9" s="3"/>
    </row>
    <row r="10" spans="4:15" ht="12.75">
      <c r="D10" s="8"/>
      <c r="E10" s="9"/>
      <c r="F10" s="9"/>
      <c r="G10" s="9"/>
      <c r="H10" s="8"/>
      <c r="I10" s="8"/>
      <c r="J10" s="8"/>
      <c r="L10" s="3"/>
      <c r="M10" s="3"/>
      <c r="N10" s="13"/>
      <c r="O10" s="3"/>
    </row>
    <row r="11" spans="4:15" ht="12.75">
      <c r="D11" s="8"/>
      <c r="E11" s="9"/>
      <c r="F11" s="9"/>
      <c r="G11" s="9"/>
      <c r="H11" s="8"/>
      <c r="I11" s="8"/>
      <c r="J11" s="8"/>
      <c r="L11" s="3"/>
      <c r="M11" s="3"/>
      <c r="N11" s="13"/>
      <c r="O11" s="3"/>
    </row>
    <row r="12" spans="4:15" ht="12.75">
      <c r="D12" s="8"/>
      <c r="E12" s="9"/>
      <c r="F12" s="9"/>
      <c r="G12" s="9"/>
      <c r="H12" s="8"/>
      <c r="I12" s="8"/>
      <c r="J12" s="8"/>
      <c r="L12" s="3"/>
      <c r="M12" s="3"/>
      <c r="N12" s="13"/>
      <c r="O12" s="3"/>
    </row>
    <row r="13" spans="4:15" ht="12.75">
      <c r="D13" s="8"/>
      <c r="E13" s="9"/>
      <c r="F13" s="9"/>
      <c r="G13" s="9"/>
      <c r="H13" s="8"/>
      <c r="I13" s="8"/>
      <c r="J13" s="8"/>
      <c r="L13" s="3"/>
      <c r="M13" s="3"/>
      <c r="N13" s="13"/>
      <c r="O13" s="3"/>
    </row>
    <row r="14" spans="4:15" ht="12.75">
      <c r="D14" s="8"/>
      <c r="E14" s="9"/>
      <c r="F14" s="9"/>
      <c r="G14" s="9"/>
      <c r="H14" s="8"/>
      <c r="I14" s="8"/>
      <c r="J14" s="8"/>
      <c r="L14" s="3"/>
      <c r="M14" s="3"/>
      <c r="N14" s="13"/>
      <c r="O14" s="3"/>
    </row>
    <row r="15" spans="4:15" ht="12.75">
      <c r="D15" s="8"/>
      <c r="E15" s="9"/>
      <c r="F15" s="9"/>
      <c r="G15" s="9"/>
      <c r="H15" s="8"/>
      <c r="I15" s="8"/>
      <c r="J15" s="8"/>
      <c r="L15" s="3"/>
      <c r="M15" s="3"/>
      <c r="N15" s="13"/>
      <c r="O15" s="3"/>
    </row>
    <row r="16" spans="4:15" ht="12.75">
      <c r="D16" s="8"/>
      <c r="E16" s="9"/>
      <c r="F16" s="9"/>
      <c r="G16" s="9"/>
      <c r="H16" s="8"/>
      <c r="I16" s="8"/>
      <c r="J16" s="8"/>
      <c r="L16" s="3"/>
      <c r="M16" s="3"/>
      <c r="N16" s="13"/>
      <c r="O16" s="3"/>
    </row>
    <row r="17" spans="4:15" ht="12.75">
      <c r="D17" s="8"/>
      <c r="E17" s="9"/>
      <c r="F17" s="9"/>
      <c r="G17" s="9"/>
      <c r="H17" s="8"/>
      <c r="I17" s="8"/>
      <c r="J17" s="8"/>
      <c r="L17" s="3"/>
      <c r="M17" s="3"/>
      <c r="N17" s="13"/>
      <c r="O17" s="3"/>
    </row>
    <row r="18" spans="4:15" ht="12.75">
      <c r="D18" s="8"/>
      <c r="E18" s="9"/>
      <c r="F18" s="9"/>
      <c r="G18" s="9"/>
      <c r="H18" s="8"/>
      <c r="I18" s="8"/>
      <c r="J18" s="8"/>
      <c r="L18" s="3"/>
      <c r="M18" s="3"/>
      <c r="N18" s="13"/>
      <c r="O18" s="3"/>
    </row>
    <row r="19" spans="4:15" ht="12.75">
      <c r="D19" s="8"/>
      <c r="E19" s="9"/>
      <c r="F19" s="9"/>
      <c r="G19" s="9"/>
      <c r="H19" s="8"/>
      <c r="I19" s="8"/>
      <c r="J19" s="8"/>
      <c r="L19" s="3"/>
      <c r="M19" s="3"/>
      <c r="N19" s="13"/>
      <c r="O19" s="3"/>
    </row>
    <row r="20" spans="4:15" ht="12.75">
      <c r="D20" s="8"/>
      <c r="E20" s="9"/>
      <c r="F20" s="9"/>
      <c r="G20" s="9"/>
      <c r="H20" s="8"/>
      <c r="I20" s="8"/>
      <c r="J20" s="8"/>
      <c r="L20" s="3"/>
      <c r="M20" s="3"/>
      <c r="N20" s="13"/>
      <c r="O20" s="3"/>
    </row>
    <row r="21" spans="4:15" ht="12.75">
      <c r="D21" s="8"/>
      <c r="E21" s="9"/>
      <c r="F21" s="9"/>
      <c r="G21" s="9"/>
      <c r="H21" s="8"/>
      <c r="I21" s="8"/>
      <c r="J21" s="8"/>
      <c r="L21" s="3"/>
      <c r="M21" s="3"/>
      <c r="N21" s="13"/>
      <c r="O21" s="3"/>
    </row>
    <row r="22" spans="4:15" ht="12.75">
      <c r="D22" s="8"/>
      <c r="E22" s="9"/>
      <c r="F22" s="9"/>
      <c r="G22" s="9"/>
      <c r="H22" s="8"/>
      <c r="I22" s="8"/>
      <c r="J22" s="8"/>
      <c r="L22" s="3"/>
      <c r="M22" s="3"/>
      <c r="N22" s="13"/>
      <c r="O22" s="3"/>
    </row>
    <row r="23" spans="4:15" ht="12.75">
      <c r="D23" s="8"/>
      <c r="E23" s="9"/>
      <c r="F23" s="9"/>
      <c r="G23" s="9"/>
      <c r="H23" s="8"/>
      <c r="I23" s="8"/>
      <c r="J23" s="8"/>
      <c r="L23" s="3"/>
      <c r="M23" s="3"/>
      <c r="N23" s="13"/>
      <c r="O23" s="3"/>
    </row>
    <row r="24" spans="4:15" ht="12.75">
      <c r="D24" s="8"/>
      <c r="E24" s="9"/>
      <c r="F24" s="9"/>
      <c r="G24" s="9"/>
      <c r="H24" s="8"/>
      <c r="I24" s="8"/>
      <c r="J24" s="8"/>
      <c r="L24" s="3"/>
      <c r="M24" s="3"/>
      <c r="N24" s="13"/>
      <c r="O24" s="3"/>
    </row>
    <row r="25" spans="4:15" ht="12.75">
      <c r="D25" s="8"/>
      <c r="E25" s="9"/>
      <c r="F25" s="9"/>
      <c r="G25" s="9"/>
      <c r="H25" s="8"/>
      <c r="I25" s="8"/>
      <c r="J25" s="8"/>
      <c r="L25" s="3"/>
      <c r="M25" s="3"/>
      <c r="N25" s="13"/>
      <c r="O25" s="3"/>
    </row>
    <row r="26" spans="4:15" ht="12.75">
      <c r="D26" s="8"/>
      <c r="E26" s="9"/>
      <c r="F26" s="9"/>
      <c r="G26" s="9"/>
      <c r="H26" s="8"/>
      <c r="I26" s="8"/>
      <c r="J26" s="8"/>
      <c r="L26" s="3"/>
      <c r="M26" s="3"/>
      <c r="N26" s="13"/>
      <c r="O26" s="3"/>
    </row>
    <row r="27" spans="4:15" ht="12.75">
      <c r="D27" s="8"/>
      <c r="E27" s="9"/>
      <c r="F27" s="9"/>
      <c r="G27" s="9"/>
      <c r="H27" s="8"/>
      <c r="I27" s="8"/>
      <c r="J27" s="8"/>
      <c r="L27" s="3"/>
      <c r="M27" s="3"/>
      <c r="N27" s="13"/>
      <c r="O27" s="3"/>
    </row>
    <row r="28" spans="4:15" ht="12.75">
      <c r="D28" s="8"/>
      <c r="E28" s="9"/>
      <c r="F28" s="9"/>
      <c r="G28" s="9"/>
      <c r="H28" s="8"/>
      <c r="I28" s="8"/>
      <c r="J28" s="8"/>
      <c r="L28" s="3"/>
      <c r="M28" s="3"/>
      <c r="N28" s="13"/>
      <c r="O28" s="3"/>
    </row>
    <row r="29" spans="4:15" ht="12.75">
      <c r="D29" s="8"/>
      <c r="E29" s="9"/>
      <c r="F29" s="9"/>
      <c r="G29" s="9"/>
      <c r="H29" s="8"/>
      <c r="I29" s="8"/>
      <c r="J29" s="8"/>
      <c r="L29" s="3"/>
      <c r="M29" s="3"/>
      <c r="N29" s="13"/>
      <c r="O29" s="3"/>
    </row>
    <row r="30" spans="4:15" ht="12.75">
      <c r="D30" s="8"/>
      <c r="E30" s="9"/>
      <c r="F30" s="9"/>
      <c r="G30" s="9"/>
      <c r="H30" s="8"/>
      <c r="I30" s="8"/>
      <c r="J30" s="8"/>
      <c r="L30" s="3"/>
      <c r="M30" s="3"/>
      <c r="N30" s="13"/>
      <c r="O30" s="3"/>
    </row>
    <row r="31" spans="4:15" ht="12.75">
      <c r="D31" s="8"/>
      <c r="E31" s="9"/>
      <c r="F31" s="9"/>
      <c r="G31" s="9"/>
      <c r="H31" s="8"/>
      <c r="I31" s="8"/>
      <c r="J31" s="8"/>
      <c r="L31" s="3"/>
      <c r="M31" s="3"/>
      <c r="N31" s="13"/>
      <c r="O31" s="3"/>
    </row>
    <row r="32" spans="4:15" ht="12.75">
      <c r="D32" s="8"/>
      <c r="E32" s="9"/>
      <c r="F32" s="9"/>
      <c r="G32" s="9"/>
      <c r="H32" s="8"/>
      <c r="I32" s="8"/>
      <c r="J32" s="8"/>
      <c r="L32" s="3"/>
      <c r="M32" s="3"/>
      <c r="N32" s="13"/>
      <c r="O32" s="3"/>
    </row>
    <row r="33" spans="4:15" ht="12.75">
      <c r="D33" s="8"/>
      <c r="E33" s="9"/>
      <c r="F33" s="9"/>
      <c r="G33" s="9"/>
      <c r="H33" s="8"/>
      <c r="I33" s="8"/>
      <c r="J33" s="8"/>
      <c r="L33" s="3"/>
      <c r="M33" s="3"/>
      <c r="N33" s="13"/>
      <c r="O33" s="3"/>
    </row>
    <row r="34" spans="4:15" ht="12.75">
      <c r="D34" s="8"/>
      <c r="E34" s="9"/>
      <c r="F34" s="9"/>
      <c r="G34" s="9"/>
      <c r="H34" s="8"/>
      <c r="I34" s="8"/>
      <c r="J34" s="8"/>
      <c r="L34" s="3"/>
      <c r="M34" s="3"/>
      <c r="N34" s="13"/>
      <c r="O34" s="3"/>
    </row>
    <row r="35" spans="4:15" ht="12.75">
      <c r="D35" s="8"/>
      <c r="E35" s="9"/>
      <c r="F35" s="9"/>
      <c r="G35" s="9"/>
      <c r="H35" s="8"/>
      <c r="I35" s="8"/>
      <c r="J35" s="8"/>
      <c r="L35" s="3"/>
      <c r="M35" s="3"/>
      <c r="N35" s="13"/>
      <c r="O35" s="3"/>
    </row>
    <row r="36" spans="4:15" ht="12.75">
      <c r="D36" s="8"/>
      <c r="E36" s="9"/>
      <c r="F36" s="9"/>
      <c r="G36" s="9"/>
      <c r="H36" s="8"/>
      <c r="I36" s="8"/>
      <c r="J36" s="8"/>
      <c r="L36" s="3"/>
      <c r="M36" s="3"/>
      <c r="N36" s="13"/>
      <c r="O36" s="3"/>
    </row>
    <row r="37" spans="4:15" ht="12.75">
      <c r="D37" s="8"/>
      <c r="E37" s="9"/>
      <c r="F37" s="9"/>
      <c r="G37" s="9"/>
      <c r="H37" s="8"/>
      <c r="I37" s="8"/>
      <c r="J37" s="8"/>
      <c r="L37" s="3"/>
      <c r="M37" s="3"/>
      <c r="N37" s="13"/>
      <c r="O37" s="3"/>
    </row>
    <row r="38" spans="4:15" ht="12.75">
      <c r="D38" s="8"/>
      <c r="E38" s="9"/>
      <c r="F38" s="9"/>
      <c r="G38" s="9"/>
      <c r="H38" s="8"/>
      <c r="I38" s="8"/>
      <c r="J38" s="8"/>
      <c r="L38" s="3"/>
      <c r="M38" s="3"/>
      <c r="N38" s="13"/>
      <c r="O38" s="3"/>
    </row>
    <row r="39" spans="4:15" ht="12.75">
      <c r="D39" s="8"/>
      <c r="E39" s="9"/>
      <c r="F39" s="9"/>
      <c r="G39" s="9"/>
      <c r="H39" s="8"/>
      <c r="I39" s="8"/>
      <c r="J39" s="8"/>
      <c r="L39" s="3"/>
      <c r="M39" s="3"/>
      <c r="N39" s="13"/>
      <c r="O39" s="3"/>
    </row>
    <row r="40" spans="4:15" ht="12.75">
      <c r="D40" s="8"/>
      <c r="E40" s="9"/>
      <c r="F40" s="9"/>
      <c r="G40" s="9"/>
      <c r="H40" s="8"/>
      <c r="I40" s="8"/>
      <c r="J40" s="8"/>
      <c r="L40" s="3"/>
      <c r="M40" s="3"/>
      <c r="N40" s="13"/>
      <c r="O40" s="3"/>
    </row>
    <row r="41" spans="4:15" ht="12.75">
      <c r="D41" s="8"/>
      <c r="E41" s="9"/>
      <c r="F41" s="9"/>
      <c r="G41" s="9"/>
      <c r="H41" s="8"/>
      <c r="I41" s="8"/>
      <c r="J41" s="8"/>
      <c r="L41" s="3"/>
      <c r="M41" s="3"/>
      <c r="N41" s="13"/>
      <c r="O41" s="3"/>
    </row>
    <row r="42" spans="4:15" ht="12.75">
      <c r="D42" s="8"/>
      <c r="E42" s="9"/>
      <c r="F42" s="9"/>
      <c r="G42" s="9"/>
      <c r="H42" s="8"/>
      <c r="I42" s="8"/>
      <c r="J42" s="8"/>
      <c r="L42" s="3"/>
      <c r="M42" s="3"/>
      <c r="N42" s="13"/>
      <c r="O42" s="3"/>
    </row>
    <row r="43" spans="4:15" ht="12.75">
      <c r="D43" s="8"/>
      <c r="E43" s="9"/>
      <c r="F43" s="9"/>
      <c r="G43" s="9"/>
      <c r="H43" s="8"/>
      <c r="I43" s="8"/>
      <c r="J43" s="8"/>
      <c r="L43" s="3"/>
      <c r="M43" s="3"/>
      <c r="N43" s="13"/>
      <c r="O43" s="3"/>
    </row>
    <row r="44" spans="4:15" ht="12.75">
      <c r="D44" s="8"/>
      <c r="E44" s="9"/>
      <c r="F44" s="9"/>
      <c r="G44" s="9"/>
      <c r="H44" s="8"/>
      <c r="I44" s="8"/>
      <c r="J44" s="8"/>
      <c r="L44" s="3"/>
      <c r="M44" s="3"/>
      <c r="N44" s="13"/>
      <c r="O44" s="3"/>
    </row>
    <row r="45" spans="4:15" ht="12.75">
      <c r="D45" s="8"/>
      <c r="E45" s="9"/>
      <c r="F45" s="9"/>
      <c r="G45" s="9"/>
      <c r="H45" s="8"/>
      <c r="I45" s="8"/>
      <c r="J45" s="8"/>
      <c r="L45" s="3"/>
      <c r="M45" s="3"/>
      <c r="N45" s="13"/>
      <c r="O45" s="3"/>
    </row>
    <row r="46" spans="4:15" ht="12.75">
      <c r="D46" s="8"/>
      <c r="E46" s="9"/>
      <c r="F46" s="9"/>
      <c r="G46" s="9"/>
      <c r="H46" s="8"/>
      <c r="I46" s="8"/>
      <c r="J46" s="8"/>
      <c r="L46" s="3"/>
      <c r="M46" s="3"/>
      <c r="N46" s="13"/>
      <c r="O46" s="3"/>
    </row>
    <row r="47" spans="4:15" ht="12.75">
      <c r="D47" s="8"/>
      <c r="E47" s="9"/>
      <c r="F47" s="9"/>
      <c r="G47" s="9"/>
      <c r="H47" s="8"/>
      <c r="I47" s="8"/>
      <c r="J47" s="8"/>
      <c r="L47" s="3"/>
      <c r="M47" s="3"/>
      <c r="N47" s="13"/>
      <c r="O47" s="3"/>
    </row>
    <row r="48" spans="4:15" ht="12.75">
      <c r="D48" s="8"/>
      <c r="E48" s="9"/>
      <c r="F48" s="9"/>
      <c r="G48" s="9"/>
      <c r="H48" s="8"/>
      <c r="I48" s="8"/>
      <c r="J48" s="8"/>
      <c r="L48" s="3"/>
      <c r="M48" s="3"/>
      <c r="N48" s="13"/>
      <c r="O48" s="3"/>
    </row>
    <row r="49" spans="4:15" ht="12.75">
      <c r="D49" s="8"/>
      <c r="E49" s="9"/>
      <c r="F49" s="9"/>
      <c r="G49" s="9"/>
      <c r="H49" s="8"/>
      <c r="I49" s="8"/>
      <c r="J49" s="8"/>
      <c r="L49" s="3"/>
      <c r="M49" s="3"/>
      <c r="N49" s="13"/>
      <c r="O49" s="3"/>
    </row>
    <row r="50" spans="4:15" ht="12.75">
      <c r="D50" s="8"/>
      <c r="E50" s="9"/>
      <c r="F50" s="9"/>
      <c r="G50" s="9"/>
      <c r="H50" s="8"/>
      <c r="I50" s="8"/>
      <c r="J50" s="8"/>
      <c r="L50" s="3"/>
      <c r="M50" s="3"/>
      <c r="N50" s="13"/>
      <c r="O50" s="3"/>
    </row>
    <row r="51" spans="4:15" ht="12.75">
      <c r="D51" s="8"/>
      <c r="E51" s="9"/>
      <c r="F51" s="9"/>
      <c r="G51" s="9"/>
      <c r="H51" s="8"/>
      <c r="I51" s="8"/>
      <c r="J51" s="8"/>
      <c r="L51" s="3"/>
      <c r="M51" s="3"/>
      <c r="N51" s="13"/>
      <c r="O51" s="3"/>
    </row>
    <row r="52" spans="4:15" ht="12.75">
      <c r="D52" s="8"/>
      <c r="E52" s="9"/>
      <c r="F52" s="9"/>
      <c r="G52" s="9"/>
      <c r="H52" s="8"/>
      <c r="I52" s="8"/>
      <c r="J52" s="8"/>
      <c r="L52" s="3"/>
      <c r="M52" s="3"/>
      <c r="N52" s="13"/>
      <c r="O52" s="3"/>
    </row>
    <row r="53" spans="4:15" ht="12.75">
      <c r="D53" s="8"/>
      <c r="E53" s="9"/>
      <c r="F53" s="9"/>
      <c r="G53" s="9"/>
      <c r="H53" s="8"/>
      <c r="I53" s="8"/>
      <c r="J53" s="8"/>
      <c r="L53" s="3"/>
      <c r="M53" s="3"/>
      <c r="N53" s="13"/>
      <c r="O53" s="3"/>
    </row>
    <row r="54" spans="4:15" ht="12.75">
      <c r="D54" s="8"/>
      <c r="E54" s="9"/>
      <c r="F54" s="9"/>
      <c r="G54" s="9"/>
      <c r="H54" s="8"/>
      <c r="I54" s="8"/>
      <c r="J54" s="8"/>
      <c r="L54" s="3"/>
      <c r="M54" s="3"/>
      <c r="N54" s="13"/>
      <c r="O54" s="3"/>
    </row>
    <row r="55" spans="4:15" ht="12.75">
      <c r="D55" s="8"/>
      <c r="E55" s="9"/>
      <c r="F55" s="9"/>
      <c r="G55" s="9"/>
      <c r="H55" s="8"/>
      <c r="I55" s="8"/>
      <c r="J55" s="8"/>
      <c r="L55" s="3"/>
      <c r="M55" s="3"/>
      <c r="N55" s="13"/>
      <c r="O55" s="3"/>
    </row>
    <row r="56" spans="4:15" ht="12.75">
      <c r="D56" s="8"/>
      <c r="E56" s="9"/>
      <c r="F56" s="9"/>
      <c r="G56" s="9"/>
      <c r="H56" s="8"/>
      <c r="I56" s="8"/>
      <c r="J56" s="8"/>
      <c r="L56" s="3"/>
      <c r="M56" s="3"/>
      <c r="N56" s="13"/>
      <c r="O56" s="3"/>
    </row>
    <row r="57" spans="4:15" ht="12.75">
      <c r="D57" s="8"/>
      <c r="E57" s="9"/>
      <c r="F57" s="9"/>
      <c r="G57" s="9"/>
      <c r="H57" s="8"/>
      <c r="I57" s="8"/>
      <c r="J57" s="8"/>
      <c r="L57" s="3"/>
      <c r="M57" s="3"/>
      <c r="N57" s="13"/>
      <c r="O57" s="3"/>
    </row>
    <row r="58" spans="4:15" ht="12.75">
      <c r="D58" s="8"/>
      <c r="E58" s="9"/>
      <c r="F58" s="9"/>
      <c r="G58" s="9"/>
      <c r="H58" s="8"/>
      <c r="I58" s="8"/>
      <c r="J58" s="8"/>
      <c r="L58" s="3"/>
      <c r="M58" s="3"/>
      <c r="N58" s="13"/>
      <c r="O58" s="3"/>
    </row>
    <row r="59" spans="4:13" ht="12.75">
      <c r="D59" s="8"/>
      <c r="E59" s="8"/>
      <c r="F59" s="8"/>
      <c r="G59" s="8"/>
      <c r="H59" s="8"/>
      <c r="I59" s="8"/>
      <c r="J59" s="8"/>
      <c r="L59" s="3"/>
      <c r="M59" s="3"/>
    </row>
    <row r="60" spans="4:13" ht="12.75">
      <c r="D60" s="8"/>
      <c r="E60" s="8"/>
      <c r="F60" s="8"/>
      <c r="G60" s="8"/>
      <c r="H60" s="8"/>
      <c r="I60" s="8"/>
      <c r="J60" s="8"/>
      <c r="L60" s="3"/>
      <c r="M60" s="3"/>
    </row>
    <row r="61" spans="2:11" ht="12.75">
      <c r="B61" s="1"/>
      <c r="C61" s="1"/>
      <c r="D61" s="8"/>
      <c r="E61" s="8"/>
      <c r="F61" s="8"/>
      <c r="G61" s="8"/>
      <c r="H61" s="8"/>
      <c r="J61" s="3"/>
      <c r="K61" s="3"/>
    </row>
  </sheetData>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R124"/>
  <sheetViews>
    <sheetView workbookViewId="0" topLeftCell="A1">
      <selection activeCell="A1" sqref="A1"/>
    </sheetView>
  </sheetViews>
  <sheetFormatPr defaultColWidth="11.421875" defaultRowHeight="12.75"/>
  <cols>
    <col min="1" max="1" width="12.28125" style="0" customWidth="1"/>
    <col min="4" max="4" width="12.8515625" style="0" customWidth="1"/>
    <col min="5" max="5" width="14.28125" style="0" customWidth="1"/>
  </cols>
  <sheetData>
    <row r="1" spans="1:18" s="75" customFormat="1" ht="13.5" thickTop="1">
      <c r="A1" s="87" t="s">
        <v>0</v>
      </c>
      <c r="B1" s="88" t="s">
        <v>86</v>
      </c>
      <c r="C1" s="89" t="s">
        <v>68</v>
      </c>
      <c r="D1" s="90" t="s">
        <v>67</v>
      </c>
      <c r="E1" s="91" t="s">
        <v>67</v>
      </c>
      <c r="F1" s="90" t="s">
        <v>69</v>
      </c>
      <c r="G1" s="92" t="s">
        <v>69</v>
      </c>
      <c r="H1" s="90" t="s">
        <v>70</v>
      </c>
      <c r="I1" s="88" t="s">
        <v>70</v>
      </c>
      <c r="J1" s="89" t="s">
        <v>71</v>
      </c>
      <c r="K1" s="88" t="s">
        <v>72</v>
      </c>
      <c r="L1" s="89" t="s">
        <v>73</v>
      </c>
      <c r="M1" s="93" t="s">
        <v>74</v>
      </c>
      <c r="N1" s="94"/>
      <c r="O1" s="95"/>
      <c r="P1" s="95"/>
      <c r="Q1" s="94"/>
      <c r="R1" s="94"/>
    </row>
    <row r="2" spans="1:18" ht="12.75">
      <c r="A2" s="20" t="s">
        <v>119</v>
      </c>
      <c r="B2" s="21" t="s">
        <v>56</v>
      </c>
      <c r="C2" s="22" t="s">
        <v>62</v>
      </c>
      <c r="D2" s="23" t="s">
        <v>75</v>
      </c>
      <c r="E2" s="24" t="s">
        <v>76</v>
      </c>
      <c r="F2" s="23" t="s">
        <v>57</v>
      </c>
      <c r="G2" s="24" t="s">
        <v>77</v>
      </c>
      <c r="H2" s="23" t="s">
        <v>58</v>
      </c>
      <c r="I2" s="21" t="s">
        <v>78</v>
      </c>
      <c r="J2" s="22" t="s">
        <v>59</v>
      </c>
      <c r="K2" s="21" t="s">
        <v>79</v>
      </c>
      <c r="L2" s="22" t="s">
        <v>60</v>
      </c>
      <c r="M2" s="25" t="s">
        <v>61</v>
      </c>
      <c r="N2" s="10"/>
      <c r="O2" s="3"/>
      <c r="P2" s="3"/>
      <c r="Q2" s="10"/>
      <c r="R2" s="10"/>
    </row>
    <row r="3" spans="1:18" ht="13.5" thickBot="1">
      <c r="A3" s="26" t="s">
        <v>116</v>
      </c>
      <c r="B3" s="27"/>
      <c r="C3" s="28"/>
      <c r="D3" s="29" t="s">
        <v>63</v>
      </c>
      <c r="E3" s="30"/>
      <c r="F3" s="29" t="s">
        <v>64</v>
      </c>
      <c r="G3" s="30"/>
      <c r="H3" s="29" t="s">
        <v>63</v>
      </c>
      <c r="I3" s="27"/>
      <c r="J3" s="28" t="s">
        <v>63</v>
      </c>
      <c r="K3" s="27"/>
      <c r="L3" s="28" t="s">
        <v>63</v>
      </c>
      <c r="M3" s="31" t="s">
        <v>63</v>
      </c>
      <c r="N3" s="10"/>
      <c r="O3" s="3"/>
      <c r="P3" s="3"/>
      <c r="Q3" s="10"/>
      <c r="R3" s="10"/>
    </row>
    <row r="4" spans="1:18" ht="13.5" thickTop="1">
      <c r="A4" s="14" t="s">
        <v>1</v>
      </c>
      <c r="B4" s="15">
        <v>0</v>
      </c>
      <c r="C4" s="16">
        <v>11</v>
      </c>
      <c r="D4" s="17">
        <v>68</v>
      </c>
      <c r="E4" s="18">
        <v>1</v>
      </c>
      <c r="F4" s="17">
        <v>14.3</v>
      </c>
      <c r="G4" s="18">
        <v>0</v>
      </c>
      <c r="H4" s="17">
        <v>27</v>
      </c>
      <c r="I4" s="18">
        <v>0</v>
      </c>
      <c r="J4" s="16">
        <v>9.2</v>
      </c>
      <c r="K4" s="18">
        <v>0</v>
      </c>
      <c r="L4" s="16">
        <v>11</v>
      </c>
      <c r="M4" s="19">
        <v>8.9</v>
      </c>
      <c r="N4" s="10"/>
      <c r="O4" s="3"/>
      <c r="P4" s="3"/>
      <c r="Q4" s="12"/>
      <c r="R4" s="3"/>
    </row>
    <row r="5" spans="1:18" ht="12.75">
      <c r="A5" s="20" t="s">
        <v>2</v>
      </c>
      <c r="B5" s="21">
        <v>0</v>
      </c>
      <c r="C5" s="22">
        <v>14.5</v>
      </c>
      <c r="D5" s="23">
        <v>65</v>
      </c>
      <c r="E5" s="24">
        <v>0</v>
      </c>
      <c r="F5" s="23">
        <v>15.2</v>
      </c>
      <c r="G5" s="24">
        <v>1</v>
      </c>
      <c r="H5" s="23">
        <v>26.9</v>
      </c>
      <c r="I5" s="24">
        <v>0</v>
      </c>
      <c r="J5" s="22">
        <v>9.3</v>
      </c>
      <c r="K5" s="24">
        <v>0</v>
      </c>
      <c r="L5" s="22">
        <v>8.8</v>
      </c>
      <c r="M5" s="25">
        <v>6.8</v>
      </c>
      <c r="N5" s="10"/>
      <c r="O5" s="3"/>
      <c r="P5" s="3"/>
      <c r="Q5" s="13"/>
      <c r="R5" s="3"/>
    </row>
    <row r="6" spans="1:18" ht="12.75">
      <c r="A6" s="20" t="s">
        <v>3</v>
      </c>
      <c r="B6" s="21">
        <v>1</v>
      </c>
      <c r="C6" s="22">
        <v>15.5</v>
      </c>
      <c r="D6" s="23">
        <v>62</v>
      </c>
      <c r="E6" s="24">
        <v>0</v>
      </c>
      <c r="F6" s="23">
        <v>15.5</v>
      </c>
      <c r="G6" s="24">
        <v>1</v>
      </c>
      <c r="H6" s="23">
        <v>27</v>
      </c>
      <c r="I6" s="24">
        <v>0</v>
      </c>
      <c r="J6" s="22">
        <v>9.85</v>
      </c>
      <c r="K6" s="24">
        <v>0</v>
      </c>
      <c r="L6" s="22">
        <v>10.3</v>
      </c>
      <c r="M6" s="25">
        <v>8.8</v>
      </c>
      <c r="N6" s="10"/>
      <c r="O6" s="3"/>
      <c r="P6" s="3"/>
      <c r="Q6" s="13"/>
      <c r="R6" s="3"/>
    </row>
    <row r="7" spans="1:18" ht="12.75">
      <c r="A7" s="20" t="s">
        <v>4</v>
      </c>
      <c r="B7" s="21">
        <v>0</v>
      </c>
      <c r="C7" s="22">
        <v>15.5</v>
      </c>
      <c r="D7" s="23">
        <v>67.5</v>
      </c>
      <c r="E7" s="24">
        <v>1</v>
      </c>
      <c r="F7" s="23">
        <v>14.6</v>
      </c>
      <c r="G7" s="24">
        <v>0</v>
      </c>
      <c r="H7" s="23">
        <v>27.5</v>
      </c>
      <c r="I7" s="24">
        <v>1</v>
      </c>
      <c r="J7" s="22">
        <v>10</v>
      </c>
      <c r="K7" s="24">
        <v>1</v>
      </c>
      <c r="L7" s="22">
        <v>8.9</v>
      </c>
      <c r="M7" s="25">
        <v>7.6</v>
      </c>
      <c r="N7" s="10"/>
      <c r="O7" s="3"/>
      <c r="P7" s="3"/>
      <c r="Q7" s="13"/>
      <c r="R7" s="3"/>
    </row>
    <row r="8" spans="1:18" ht="12.75">
      <c r="A8" s="20" t="s">
        <v>5</v>
      </c>
      <c r="B8" s="21">
        <v>1</v>
      </c>
      <c r="C8" s="22">
        <v>16</v>
      </c>
      <c r="D8" s="23">
        <v>66</v>
      </c>
      <c r="E8" s="24">
        <v>0</v>
      </c>
      <c r="F8" s="23">
        <v>15.2</v>
      </c>
      <c r="G8" s="24">
        <v>1</v>
      </c>
      <c r="H8" s="23">
        <v>27.5</v>
      </c>
      <c r="I8" s="24">
        <v>1</v>
      </c>
      <c r="J8" s="22">
        <v>9.55</v>
      </c>
      <c r="K8" s="24">
        <v>1</v>
      </c>
      <c r="L8" s="22">
        <v>9</v>
      </c>
      <c r="M8" s="25">
        <v>7.9</v>
      </c>
      <c r="N8" s="10"/>
      <c r="O8" s="3"/>
      <c r="P8" s="3"/>
      <c r="Q8" s="13"/>
      <c r="R8" s="3"/>
    </row>
    <row r="9" spans="1:18" ht="12.75">
      <c r="A9" s="20" t="s">
        <v>6</v>
      </c>
      <c r="B9" s="21">
        <v>0</v>
      </c>
      <c r="C9" s="22">
        <v>11</v>
      </c>
      <c r="D9" s="23">
        <v>67.5</v>
      </c>
      <c r="E9" s="24">
        <v>1</v>
      </c>
      <c r="F9" s="23">
        <v>15.3</v>
      </c>
      <c r="G9" s="24">
        <v>1</v>
      </c>
      <c r="H9" s="23">
        <v>27.8</v>
      </c>
      <c r="I9" s="24">
        <v>1</v>
      </c>
      <c r="J9" s="22">
        <v>11</v>
      </c>
      <c r="K9" s="24">
        <v>1</v>
      </c>
      <c r="L9" s="22">
        <v>7.9</v>
      </c>
      <c r="M9" s="25">
        <v>6.5</v>
      </c>
      <c r="N9" s="10"/>
      <c r="O9" s="3"/>
      <c r="P9" s="3"/>
      <c r="Q9" s="13"/>
      <c r="R9" s="3"/>
    </row>
    <row r="10" spans="1:18" ht="12.75">
      <c r="A10" s="20" t="s">
        <v>7</v>
      </c>
      <c r="B10" s="21">
        <v>0</v>
      </c>
      <c r="C10" s="22">
        <v>13</v>
      </c>
      <c r="D10" s="23">
        <v>68</v>
      </c>
      <c r="E10" s="24">
        <v>1</v>
      </c>
      <c r="F10" s="23">
        <v>14.7</v>
      </c>
      <c r="G10" s="24">
        <v>0</v>
      </c>
      <c r="H10" s="23">
        <v>27.1</v>
      </c>
      <c r="I10" s="24">
        <v>0</v>
      </c>
      <c r="J10" s="22">
        <v>9.75</v>
      </c>
      <c r="K10" s="24">
        <v>0</v>
      </c>
      <c r="L10" s="22">
        <v>7.5</v>
      </c>
      <c r="M10" s="25">
        <v>8.75</v>
      </c>
      <c r="N10" s="10"/>
      <c r="O10" s="3"/>
      <c r="P10" s="3"/>
      <c r="Q10" s="13"/>
      <c r="R10" s="3"/>
    </row>
    <row r="11" spans="1:18" ht="12.75">
      <c r="A11" s="20" t="s">
        <v>8</v>
      </c>
      <c r="B11" s="21">
        <v>0</v>
      </c>
      <c r="C11" s="22">
        <v>13</v>
      </c>
      <c r="D11" s="23">
        <v>67</v>
      </c>
      <c r="E11" s="24">
        <v>1</v>
      </c>
      <c r="F11" s="23">
        <v>14.9</v>
      </c>
      <c r="G11" s="24">
        <v>0</v>
      </c>
      <c r="H11" s="23">
        <v>27.4</v>
      </c>
      <c r="I11" s="24">
        <v>1</v>
      </c>
      <c r="J11" s="22">
        <v>9.55</v>
      </c>
      <c r="K11" s="24">
        <v>0</v>
      </c>
      <c r="L11" s="22">
        <v>9</v>
      </c>
      <c r="M11" s="25">
        <v>5</v>
      </c>
      <c r="N11" s="10"/>
      <c r="O11" s="3"/>
      <c r="P11" s="3"/>
      <c r="Q11" s="13"/>
      <c r="R11" s="3"/>
    </row>
    <row r="12" spans="1:18" ht="12.75">
      <c r="A12" s="20" t="s">
        <v>9</v>
      </c>
      <c r="B12" s="21">
        <v>0</v>
      </c>
      <c r="C12" s="22">
        <v>15</v>
      </c>
      <c r="D12" s="23">
        <v>65</v>
      </c>
      <c r="E12" s="24">
        <v>0</v>
      </c>
      <c r="F12" s="23">
        <v>14.1</v>
      </c>
      <c r="G12" s="24">
        <v>0</v>
      </c>
      <c r="H12" s="23">
        <v>26.9</v>
      </c>
      <c r="I12" s="24">
        <v>0</v>
      </c>
      <c r="J12" s="22">
        <v>10.3</v>
      </c>
      <c r="K12" s="24">
        <v>1</v>
      </c>
      <c r="L12" s="22">
        <v>12.3</v>
      </c>
      <c r="M12" s="25">
        <v>10.9</v>
      </c>
      <c r="N12" s="10"/>
      <c r="O12" s="3"/>
      <c r="P12" s="3"/>
      <c r="Q12" s="13"/>
      <c r="R12" s="3"/>
    </row>
    <row r="13" spans="1:18" ht="12.75">
      <c r="A13" s="20" t="s">
        <v>10</v>
      </c>
      <c r="B13" s="21">
        <v>0</v>
      </c>
      <c r="C13" s="22">
        <v>17.5</v>
      </c>
      <c r="D13" s="23">
        <v>66</v>
      </c>
      <c r="E13" s="24">
        <v>0</v>
      </c>
      <c r="F13" s="23">
        <v>14.3</v>
      </c>
      <c r="G13" s="24">
        <v>0</v>
      </c>
      <c r="H13" s="23">
        <v>28.2</v>
      </c>
      <c r="I13" s="24">
        <v>1</v>
      </c>
      <c r="J13" s="22">
        <v>10.95</v>
      </c>
      <c r="K13" s="24">
        <v>1</v>
      </c>
      <c r="L13" s="22">
        <v>10.2</v>
      </c>
      <c r="M13" s="25">
        <v>6.8</v>
      </c>
      <c r="N13" s="10"/>
      <c r="O13" s="3"/>
      <c r="P13" s="3"/>
      <c r="Q13" s="13"/>
      <c r="R13" s="3"/>
    </row>
    <row r="14" spans="1:18" ht="12.75">
      <c r="A14" s="20" t="s">
        <v>11</v>
      </c>
      <c r="B14" s="21">
        <v>0</v>
      </c>
      <c r="C14" s="22">
        <v>11.5</v>
      </c>
      <c r="D14" s="23">
        <v>67</v>
      </c>
      <c r="E14" s="24">
        <v>1</v>
      </c>
      <c r="F14" s="23">
        <v>14.5</v>
      </c>
      <c r="G14" s="24">
        <v>0</v>
      </c>
      <c r="H14" s="23">
        <v>27</v>
      </c>
      <c r="I14" s="24">
        <v>0</v>
      </c>
      <c r="J14" s="22">
        <v>9.2</v>
      </c>
      <c r="K14" s="24">
        <v>0</v>
      </c>
      <c r="L14" s="22">
        <v>9.85</v>
      </c>
      <c r="M14" s="25">
        <v>10</v>
      </c>
      <c r="N14" s="10"/>
      <c r="O14" s="3"/>
      <c r="P14" s="3"/>
      <c r="Q14" s="13"/>
      <c r="R14" s="3"/>
    </row>
    <row r="15" spans="1:18" ht="12.75">
      <c r="A15" s="20" t="s">
        <v>12</v>
      </c>
      <c r="B15" s="21">
        <v>0</v>
      </c>
      <c r="C15" s="22">
        <v>13</v>
      </c>
      <c r="D15" s="23">
        <v>67</v>
      </c>
      <c r="E15" s="24">
        <v>1</v>
      </c>
      <c r="F15" s="23">
        <v>14.7</v>
      </c>
      <c r="G15" s="24">
        <v>0</v>
      </c>
      <c r="H15" s="23">
        <v>27.5</v>
      </c>
      <c r="I15" s="24">
        <v>1</v>
      </c>
      <c r="J15" s="22">
        <v>9.65</v>
      </c>
      <c r="K15" s="24">
        <v>0</v>
      </c>
      <c r="L15" s="22">
        <v>7.95</v>
      </c>
      <c r="M15" s="25">
        <v>10.4</v>
      </c>
      <c r="N15" s="10"/>
      <c r="O15" s="3"/>
      <c r="P15" s="3"/>
      <c r="Q15" s="13"/>
      <c r="R15" s="3"/>
    </row>
    <row r="16" spans="1:18" ht="12.75">
      <c r="A16" s="20" t="s">
        <v>13</v>
      </c>
      <c r="B16" s="21">
        <v>0</v>
      </c>
      <c r="C16" s="22">
        <v>13</v>
      </c>
      <c r="D16" s="23">
        <v>66</v>
      </c>
      <c r="E16" s="24">
        <v>0</v>
      </c>
      <c r="F16" s="23">
        <v>15.9</v>
      </c>
      <c r="G16" s="24">
        <v>1</v>
      </c>
      <c r="H16" s="23">
        <v>28.4</v>
      </c>
      <c r="I16" s="24">
        <v>1</v>
      </c>
      <c r="J16" s="22">
        <v>10</v>
      </c>
      <c r="K16" s="24">
        <v>1</v>
      </c>
      <c r="L16" s="22">
        <v>10</v>
      </c>
      <c r="M16" s="25">
        <v>10.95</v>
      </c>
      <c r="N16" s="10"/>
      <c r="O16" s="3"/>
      <c r="P16" s="3"/>
      <c r="Q16" s="13"/>
      <c r="R16" s="3"/>
    </row>
    <row r="17" spans="1:18" ht="12.75">
      <c r="A17" s="20" t="s">
        <v>14</v>
      </c>
      <c r="B17" s="21">
        <v>0</v>
      </c>
      <c r="C17" s="22">
        <v>11</v>
      </c>
      <c r="D17" s="23">
        <v>66</v>
      </c>
      <c r="E17" s="24">
        <v>0</v>
      </c>
      <c r="F17" s="23">
        <v>14.3</v>
      </c>
      <c r="G17" s="24">
        <v>0</v>
      </c>
      <c r="H17" s="23">
        <v>27.1</v>
      </c>
      <c r="I17" s="24">
        <v>0</v>
      </c>
      <c r="J17" s="22">
        <v>10.4</v>
      </c>
      <c r="K17" s="24">
        <v>1</v>
      </c>
      <c r="L17" s="22">
        <v>13.8</v>
      </c>
      <c r="M17" s="25">
        <v>13.9</v>
      </c>
      <c r="N17" s="10"/>
      <c r="O17" s="3"/>
      <c r="P17" s="3"/>
      <c r="Q17" s="13"/>
      <c r="R17" s="3"/>
    </row>
    <row r="18" spans="1:18" ht="12.75">
      <c r="A18" s="20" t="s">
        <v>15</v>
      </c>
      <c r="B18" s="21">
        <v>1</v>
      </c>
      <c r="C18" s="22">
        <v>11.5</v>
      </c>
      <c r="D18" s="23">
        <v>65.5</v>
      </c>
      <c r="E18" s="24">
        <v>0</v>
      </c>
      <c r="F18" s="23">
        <v>15.7</v>
      </c>
      <c r="G18" s="24">
        <v>1</v>
      </c>
      <c r="H18" s="23">
        <v>28.3</v>
      </c>
      <c r="I18" s="24">
        <v>1</v>
      </c>
      <c r="J18" s="22">
        <v>9.65</v>
      </c>
      <c r="K18" s="24">
        <v>0</v>
      </c>
      <c r="L18" s="22">
        <v>8.6</v>
      </c>
      <c r="M18" s="25">
        <v>8.3</v>
      </c>
      <c r="N18" s="10"/>
      <c r="O18" s="3"/>
      <c r="P18" s="3"/>
      <c r="Q18" s="13"/>
      <c r="R18" s="3"/>
    </row>
    <row r="19" spans="1:18" ht="12.75">
      <c r="A19" s="20" t="s">
        <v>16</v>
      </c>
      <c r="B19" s="21">
        <v>1</v>
      </c>
      <c r="C19" s="22">
        <v>14</v>
      </c>
      <c r="D19" s="23">
        <v>64</v>
      </c>
      <c r="E19" s="24">
        <v>0</v>
      </c>
      <c r="F19" s="23">
        <v>15.4</v>
      </c>
      <c r="G19" s="24">
        <v>1</v>
      </c>
      <c r="H19" s="23">
        <v>26.8</v>
      </c>
      <c r="I19" s="24">
        <v>0</v>
      </c>
      <c r="J19" s="22">
        <v>9.6</v>
      </c>
      <c r="K19" s="24">
        <v>0</v>
      </c>
      <c r="L19" s="22">
        <v>9.4</v>
      </c>
      <c r="M19" s="25">
        <v>10.8</v>
      </c>
      <c r="N19" s="10"/>
      <c r="O19" s="3"/>
      <c r="P19" s="3"/>
      <c r="Q19" s="13"/>
      <c r="R19" s="3"/>
    </row>
    <row r="20" spans="1:18" ht="12.75">
      <c r="A20" s="20" t="s">
        <v>17</v>
      </c>
      <c r="B20" s="21">
        <v>0</v>
      </c>
      <c r="C20" s="22">
        <v>12.5</v>
      </c>
      <c r="D20" s="23">
        <v>69</v>
      </c>
      <c r="E20" s="24">
        <v>1</v>
      </c>
      <c r="F20" s="23">
        <v>15.1</v>
      </c>
      <c r="G20" s="24">
        <v>1</v>
      </c>
      <c r="H20" s="23">
        <v>26.9</v>
      </c>
      <c r="I20" s="24">
        <v>0</v>
      </c>
      <c r="J20" s="22">
        <v>9.8</v>
      </c>
      <c r="K20" s="24">
        <v>0</v>
      </c>
      <c r="L20" s="22">
        <v>10.05</v>
      </c>
      <c r="M20" s="25">
        <v>10</v>
      </c>
      <c r="N20" s="10"/>
      <c r="O20" s="3"/>
      <c r="P20" s="3"/>
      <c r="Q20" s="13"/>
      <c r="R20" s="3"/>
    </row>
    <row r="21" spans="1:18" ht="12.75">
      <c r="A21" s="20" t="s">
        <v>18</v>
      </c>
      <c r="B21" s="21">
        <v>0</v>
      </c>
      <c r="C21" s="22">
        <v>14</v>
      </c>
      <c r="D21" s="23">
        <v>67</v>
      </c>
      <c r="E21" s="24">
        <v>1</v>
      </c>
      <c r="F21" s="23">
        <v>15.3</v>
      </c>
      <c r="G21" s="24">
        <v>1</v>
      </c>
      <c r="H21" s="23">
        <v>28.2</v>
      </c>
      <c r="I21" s="24">
        <v>1</v>
      </c>
      <c r="J21" s="22">
        <v>9.95</v>
      </c>
      <c r="K21" s="24">
        <v>1</v>
      </c>
      <c r="L21" s="22">
        <v>8.6</v>
      </c>
      <c r="M21" s="25">
        <v>9.9</v>
      </c>
      <c r="N21" s="10"/>
      <c r="O21" s="3"/>
      <c r="P21" s="3"/>
      <c r="Q21" s="13"/>
      <c r="R21" s="3"/>
    </row>
    <row r="22" spans="1:18" ht="12.75">
      <c r="A22" s="20" t="s">
        <v>19</v>
      </c>
      <c r="B22" s="21">
        <v>0</v>
      </c>
      <c r="C22" s="22">
        <v>13.5</v>
      </c>
      <c r="D22" s="23">
        <v>69</v>
      </c>
      <c r="E22" s="24">
        <v>1</v>
      </c>
      <c r="F22" s="23">
        <v>15</v>
      </c>
      <c r="G22" s="24">
        <v>1</v>
      </c>
      <c r="H22" s="23">
        <v>27.3</v>
      </c>
      <c r="I22" s="24">
        <v>0</v>
      </c>
      <c r="J22" s="22">
        <v>9.6</v>
      </c>
      <c r="K22" s="24">
        <v>0</v>
      </c>
      <c r="L22" s="22">
        <v>8.05</v>
      </c>
      <c r="M22" s="25">
        <v>9.5</v>
      </c>
      <c r="N22" s="10"/>
      <c r="O22" s="3"/>
      <c r="P22" s="3"/>
      <c r="Q22" s="13"/>
      <c r="R22" s="3"/>
    </row>
    <row r="23" spans="1:18" ht="12.75">
      <c r="A23" s="20" t="s">
        <v>20</v>
      </c>
      <c r="B23" s="21">
        <v>0</v>
      </c>
      <c r="C23" s="22">
        <v>17.5</v>
      </c>
      <c r="D23" s="23">
        <v>67</v>
      </c>
      <c r="E23" s="24">
        <v>1</v>
      </c>
      <c r="F23" s="23">
        <v>14.7</v>
      </c>
      <c r="G23" s="24">
        <v>0</v>
      </c>
      <c r="H23" s="23">
        <v>26.7</v>
      </c>
      <c r="I23" s="24">
        <v>0</v>
      </c>
      <c r="J23" s="22">
        <v>10.2</v>
      </c>
      <c r="K23" s="24">
        <v>1</v>
      </c>
      <c r="L23" s="22">
        <v>9</v>
      </c>
      <c r="M23" s="25">
        <v>9.2</v>
      </c>
      <c r="N23" s="10"/>
      <c r="O23" s="3"/>
      <c r="P23" s="3"/>
      <c r="Q23" s="13"/>
      <c r="R23" s="3"/>
    </row>
    <row r="24" spans="1:18" ht="12.75">
      <c r="A24" s="20" t="s">
        <v>21</v>
      </c>
      <c r="B24" s="21">
        <v>1</v>
      </c>
      <c r="C24" s="22">
        <v>12.5</v>
      </c>
      <c r="D24" s="23">
        <v>67</v>
      </c>
      <c r="E24" s="24">
        <v>1</v>
      </c>
      <c r="F24" s="23">
        <v>14.8</v>
      </c>
      <c r="G24" s="24">
        <v>0</v>
      </c>
      <c r="H24" s="23">
        <v>26.3</v>
      </c>
      <c r="I24" s="24">
        <v>0</v>
      </c>
      <c r="J24" s="22">
        <v>10</v>
      </c>
      <c r="K24" s="24">
        <v>1</v>
      </c>
      <c r="L24" s="22">
        <v>11.1</v>
      </c>
      <c r="M24" s="25">
        <v>7.5</v>
      </c>
      <c r="N24" s="10"/>
      <c r="O24" s="3"/>
      <c r="P24" s="3"/>
      <c r="Q24" s="13"/>
      <c r="R24" s="3"/>
    </row>
    <row r="25" spans="1:18" ht="12.75">
      <c r="A25" s="20" t="s">
        <v>22</v>
      </c>
      <c r="B25" s="21">
        <v>1</v>
      </c>
      <c r="C25" s="22">
        <v>15.5</v>
      </c>
      <c r="D25" s="23">
        <v>63</v>
      </c>
      <c r="E25" s="24">
        <v>0</v>
      </c>
      <c r="F25" s="23">
        <v>14.8</v>
      </c>
      <c r="G25" s="24">
        <v>0</v>
      </c>
      <c r="H25" s="23">
        <v>26.2</v>
      </c>
      <c r="I25" s="24">
        <v>0</v>
      </c>
      <c r="J25" s="22">
        <v>9.9</v>
      </c>
      <c r="K25" s="24">
        <v>1</v>
      </c>
      <c r="L25" s="22">
        <v>11.25</v>
      </c>
      <c r="M25" s="25">
        <v>8.1</v>
      </c>
      <c r="N25" s="10"/>
      <c r="O25" s="3"/>
      <c r="P25" s="3"/>
      <c r="Q25" s="13"/>
      <c r="R25" s="3"/>
    </row>
    <row r="26" spans="1:18" ht="12.75">
      <c r="A26" s="20" t="s">
        <v>23</v>
      </c>
      <c r="B26" s="21">
        <v>0</v>
      </c>
      <c r="C26" s="22">
        <v>16</v>
      </c>
      <c r="D26" s="23">
        <v>66</v>
      </c>
      <c r="E26" s="24">
        <v>0</v>
      </c>
      <c r="F26" s="23">
        <v>14.8</v>
      </c>
      <c r="G26" s="24">
        <v>0</v>
      </c>
      <c r="H26" s="23">
        <v>27.5</v>
      </c>
      <c r="I26" s="24">
        <v>1</v>
      </c>
      <c r="J26" s="22">
        <v>10.1</v>
      </c>
      <c r="K26" s="24">
        <v>1</v>
      </c>
      <c r="L26" s="22">
        <v>10.65</v>
      </c>
      <c r="M26" s="25">
        <v>9.5</v>
      </c>
      <c r="N26" s="10"/>
      <c r="O26" s="3"/>
      <c r="P26" s="3"/>
      <c r="Q26" s="13"/>
      <c r="R26" s="3"/>
    </row>
    <row r="27" spans="1:18" ht="12.75">
      <c r="A27" s="20" t="s">
        <v>24</v>
      </c>
      <c r="B27" s="21">
        <v>1</v>
      </c>
      <c r="C27" s="22">
        <v>18</v>
      </c>
      <c r="D27" s="23">
        <v>64.5</v>
      </c>
      <c r="E27" s="24">
        <v>0</v>
      </c>
      <c r="F27" s="23">
        <v>15.1</v>
      </c>
      <c r="G27" s="24">
        <v>1</v>
      </c>
      <c r="H27" s="23">
        <v>27.6</v>
      </c>
      <c r="I27" s="24">
        <v>1</v>
      </c>
      <c r="J27" s="22">
        <v>9.95</v>
      </c>
      <c r="K27" s="24">
        <v>1</v>
      </c>
      <c r="L27" s="22">
        <v>7.9</v>
      </c>
      <c r="M27" s="25">
        <v>8.3</v>
      </c>
      <c r="N27" s="10"/>
      <c r="O27" s="3"/>
      <c r="P27" s="3"/>
      <c r="Q27" s="13"/>
      <c r="R27" s="3"/>
    </row>
    <row r="28" spans="1:18" ht="12.75">
      <c r="A28" s="20" t="s">
        <v>25</v>
      </c>
      <c r="B28" s="21">
        <v>0</v>
      </c>
      <c r="C28" s="22">
        <v>9</v>
      </c>
      <c r="D28" s="23">
        <v>69</v>
      </c>
      <c r="E28" s="24">
        <v>1</v>
      </c>
      <c r="F28" s="23">
        <v>14.3</v>
      </c>
      <c r="G28" s="24">
        <v>0</v>
      </c>
      <c r="H28" s="23">
        <v>27.1</v>
      </c>
      <c r="I28" s="24">
        <v>0</v>
      </c>
      <c r="J28" s="22">
        <v>9.75</v>
      </c>
      <c r="K28" s="24">
        <v>0</v>
      </c>
      <c r="L28" s="22">
        <v>10.1</v>
      </c>
      <c r="M28" s="25">
        <v>8.4</v>
      </c>
      <c r="N28" s="10"/>
      <c r="O28" s="3"/>
      <c r="P28" s="3"/>
      <c r="Q28" s="13"/>
      <c r="R28" s="3"/>
    </row>
    <row r="29" spans="1:18" ht="12.75">
      <c r="A29" s="20" t="s">
        <v>26</v>
      </c>
      <c r="B29" s="21">
        <v>0</v>
      </c>
      <c r="C29" s="22">
        <v>10.5</v>
      </c>
      <c r="D29" s="23">
        <v>69</v>
      </c>
      <c r="E29" s="24">
        <v>1</v>
      </c>
      <c r="F29" s="23">
        <v>13.8</v>
      </c>
      <c r="G29" s="24">
        <v>0</v>
      </c>
      <c r="H29" s="23">
        <v>26.6</v>
      </c>
      <c r="I29" s="24">
        <v>0</v>
      </c>
      <c r="J29" s="22">
        <v>9</v>
      </c>
      <c r="K29" s="24">
        <v>0</v>
      </c>
      <c r="L29" s="22">
        <v>8.4</v>
      </c>
      <c r="M29" s="25">
        <v>8.1</v>
      </c>
      <c r="N29" s="10"/>
      <c r="O29" s="3"/>
      <c r="P29" s="3"/>
      <c r="Q29" s="13"/>
      <c r="R29" s="3"/>
    </row>
    <row r="30" spans="1:18" ht="12.75">
      <c r="A30" s="20" t="s">
        <v>27</v>
      </c>
      <c r="B30" s="21">
        <v>0</v>
      </c>
      <c r="C30" s="22">
        <v>9.5</v>
      </c>
      <c r="D30" s="23">
        <v>66.5</v>
      </c>
      <c r="E30" s="24">
        <v>0</v>
      </c>
      <c r="F30" s="23">
        <v>14.4</v>
      </c>
      <c r="G30" s="24">
        <v>0</v>
      </c>
      <c r="H30" s="23">
        <v>27.4</v>
      </c>
      <c r="I30" s="24">
        <v>1</v>
      </c>
      <c r="J30" s="22">
        <v>9.8</v>
      </c>
      <c r="K30" s="24">
        <v>0</v>
      </c>
      <c r="L30" s="22">
        <v>10</v>
      </c>
      <c r="M30" s="25">
        <v>11.25</v>
      </c>
      <c r="N30" s="10"/>
      <c r="O30" s="3"/>
      <c r="P30" s="3"/>
      <c r="Q30" s="13"/>
      <c r="R30" s="3"/>
    </row>
    <row r="31" spans="1:18" ht="12.75">
      <c r="A31" s="20" t="s">
        <v>28</v>
      </c>
      <c r="B31" s="21">
        <v>0</v>
      </c>
      <c r="C31" s="22">
        <v>11</v>
      </c>
      <c r="D31" s="23">
        <v>68</v>
      </c>
      <c r="E31" s="24">
        <v>1</v>
      </c>
      <c r="F31" s="23">
        <v>14.5</v>
      </c>
      <c r="G31" s="24">
        <v>0</v>
      </c>
      <c r="H31" s="23">
        <v>27.8</v>
      </c>
      <c r="I31" s="24">
        <v>1</v>
      </c>
      <c r="J31" s="22">
        <v>10.2</v>
      </c>
      <c r="K31" s="24">
        <v>1</v>
      </c>
      <c r="L31" s="22">
        <v>10.7</v>
      </c>
      <c r="M31" s="25">
        <v>8.75</v>
      </c>
      <c r="N31" s="10"/>
      <c r="O31" s="3"/>
      <c r="P31" s="3"/>
      <c r="Q31" s="13"/>
      <c r="R31" s="3"/>
    </row>
    <row r="32" spans="1:18" ht="12.75">
      <c r="A32" s="20" t="s">
        <v>29</v>
      </c>
      <c r="B32" s="21">
        <v>0</v>
      </c>
      <c r="C32" s="22">
        <v>12</v>
      </c>
      <c r="D32" s="23">
        <v>70</v>
      </c>
      <c r="E32" s="24">
        <v>1</v>
      </c>
      <c r="F32" s="23">
        <v>16.1</v>
      </c>
      <c r="G32" s="24">
        <v>1</v>
      </c>
      <c r="H32" s="23">
        <v>27.4</v>
      </c>
      <c r="I32" s="24">
        <v>1</v>
      </c>
      <c r="J32" s="22">
        <v>10.2</v>
      </c>
      <c r="K32" s="24">
        <v>1</v>
      </c>
      <c r="L32" s="22">
        <v>10.45</v>
      </c>
      <c r="M32" s="25">
        <v>8.85</v>
      </c>
      <c r="N32" s="10"/>
      <c r="O32" s="3"/>
      <c r="P32" s="3"/>
      <c r="Q32" s="13"/>
      <c r="R32" s="3"/>
    </row>
    <row r="33" spans="1:18" ht="12.75">
      <c r="A33" s="20" t="s">
        <v>30</v>
      </c>
      <c r="B33" s="21">
        <v>0</v>
      </c>
      <c r="C33" s="22">
        <v>9.5</v>
      </c>
      <c r="D33" s="23">
        <v>65</v>
      </c>
      <c r="E33" s="24">
        <v>0</v>
      </c>
      <c r="F33" s="23">
        <v>15.3</v>
      </c>
      <c r="G33" s="24">
        <v>1</v>
      </c>
      <c r="H33" s="23">
        <v>28</v>
      </c>
      <c r="I33" s="24">
        <v>1</v>
      </c>
      <c r="J33" s="22">
        <v>10.1</v>
      </c>
      <c r="K33" s="24">
        <v>1</v>
      </c>
      <c r="L33" s="22">
        <v>13.1</v>
      </c>
      <c r="M33" s="25">
        <v>9.8</v>
      </c>
      <c r="N33" s="10"/>
      <c r="O33" s="3"/>
      <c r="P33" s="3"/>
      <c r="Q33" s="13"/>
      <c r="R33" s="3"/>
    </row>
    <row r="34" spans="1:18" ht="12.75">
      <c r="A34" s="20" t="s">
        <v>31</v>
      </c>
      <c r="B34" s="21">
        <v>1</v>
      </c>
      <c r="C34" s="22">
        <v>10.5</v>
      </c>
      <c r="D34" s="23">
        <v>67</v>
      </c>
      <c r="E34" s="24">
        <v>1</v>
      </c>
      <c r="F34" s="23">
        <v>15.1</v>
      </c>
      <c r="G34" s="24">
        <v>1</v>
      </c>
      <c r="H34" s="23">
        <v>26.7</v>
      </c>
      <c r="I34" s="24">
        <v>0</v>
      </c>
      <c r="J34" s="22">
        <v>10.25</v>
      </c>
      <c r="K34" s="24">
        <v>1</v>
      </c>
      <c r="L34" s="22">
        <v>12.1</v>
      </c>
      <c r="M34" s="25">
        <v>8.15</v>
      </c>
      <c r="N34" s="10"/>
      <c r="O34" s="3"/>
      <c r="P34" s="3"/>
      <c r="Q34" s="13"/>
      <c r="R34" s="3"/>
    </row>
    <row r="35" spans="1:18" ht="12.75">
      <c r="A35" s="20" t="s">
        <v>32</v>
      </c>
      <c r="B35" s="21">
        <v>0</v>
      </c>
      <c r="C35" s="22">
        <v>12</v>
      </c>
      <c r="D35" s="23">
        <v>66</v>
      </c>
      <c r="E35" s="24">
        <v>0</v>
      </c>
      <c r="F35" s="23">
        <v>14.9</v>
      </c>
      <c r="G35" s="24">
        <v>0</v>
      </c>
      <c r="H35" s="23">
        <v>27.3</v>
      </c>
      <c r="I35" s="24">
        <v>0</v>
      </c>
      <c r="J35" s="22">
        <v>9.85</v>
      </c>
      <c r="K35" s="24">
        <v>0</v>
      </c>
      <c r="L35" s="22">
        <v>10.95</v>
      </c>
      <c r="M35" s="25">
        <v>8.75</v>
      </c>
      <c r="N35" s="10"/>
      <c r="O35" s="3"/>
      <c r="P35" s="3"/>
      <c r="Q35" s="13"/>
      <c r="R35" s="3"/>
    </row>
    <row r="36" spans="1:18" ht="12.75">
      <c r="A36" s="20" t="s">
        <v>33</v>
      </c>
      <c r="B36" s="21">
        <v>0</v>
      </c>
      <c r="C36" s="22">
        <v>14.5</v>
      </c>
      <c r="D36" s="23">
        <v>67</v>
      </c>
      <c r="E36" s="24">
        <v>1</v>
      </c>
      <c r="F36" s="23">
        <v>14.9</v>
      </c>
      <c r="G36" s="24">
        <v>0</v>
      </c>
      <c r="H36" s="23">
        <v>27.2</v>
      </c>
      <c r="I36" s="24">
        <v>0</v>
      </c>
      <c r="J36" s="22">
        <v>10.15</v>
      </c>
      <c r="K36" s="24">
        <v>1</v>
      </c>
      <c r="L36" s="22">
        <v>10.1</v>
      </c>
      <c r="M36" s="25">
        <v>9.05</v>
      </c>
      <c r="N36" s="10"/>
      <c r="O36" s="3"/>
      <c r="P36" s="3"/>
      <c r="Q36" s="13"/>
      <c r="R36" s="3"/>
    </row>
    <row r="37" spans="1:18" ht="12.75">
      <c r="A37" s="20" t="s">
        <v>34</v>
      </c>
      <c r="B37" s="21">
        <v>1</v>
      </c>
      <c r="C37" s="22">
        <v>14.5</v>
      </c>
      <c r="D37" s="23">
        <v>65</v>
      </c>
      <c r="E37" s="24">
        <v>0</v>
      </c>
      <c r="F37" s="23">
        <v>14.8</v>
      </c>
      <c r="G37" s="24">
        <v>0</v>
      </c>
      <c r="H37" s="23">
        <v>25.9</v>
      </c>
      <c r="I37" s="24">
        <v>0</v>
      </c>
      <c r="J37" s="22">
        <v>9.7</v>
      </c>
      <c r="K37" s="24">
        <v>0</v>
      </c>
      <c r="L37" s="22">
        <v>4.15</v>
      </c>
      <c r="M37" s="25">
        <v>6.6</v>
      </c>
      <c r="N37" s="10"/>
      <c r="O37" s="3"/>
      <c r="P37" s="3"/>
      <c r="Q37" s="13"/>
      <c r="R37" s="3"/>
    </row>
    <row r="38" spans="1:18" ht="12.75">
      <c r="A38" s="20" t="s">
        <v>35</v>
      </c>
      <c r="B38" s="21">
        <v>0</v>
      </c>
      <c r="C38" s="22">
        <v>16</v>
      </c>
      <c r="D38" s="23">
        <v>68</v>
      </c>
      <c r="E38" s="24">
        <v>1</v>
      </c>
      <c r="F38" s="23">
        <v>15</v>
      </c>
      <c r="G38" s="24">
        <v>1</v>
      </c>
      <c r="H38" s="23">
        <v>27.5</v>
      </c>
      <c r="I38" s="24">
        <v>1</v>
      </c>
      <c r="J38" s="22">
        <v>9.9</v>
      </c>
      <c r="K38" s="24">
        <v>1</v>
      </c>
      <c r="L38" s="22">
        <v>9.2</v>
      </c>
      <c r="M38" s="25">
        <v>7.5</v>
      </c>
      <c r="N38" s="10"/>
      <c r="O38" s="3"/>
      <c r="P38" s="3"/>
      <c r="Q38" s="13"/>
      <c r="R38" s="3"/>
    </row>
    <row r="39" spans="1:18" ht="12.75">
      <c r="A39" s="20" t="s">
        <v>36</v>
      </c>
      <c r="B39" s="21">
        <v>1</v>
      </c>
      <c r="C39" s="22">
        <v>14.5</v>
      </c>
      <c r="D39" s="23">
        <v>63</v>
      </c>
      <c r="E39" s="24">
        <v>0</v>
      </c>
      <c r="F39" s="23">
        <v>14.8</v>
      </c>
      <c r="G39" s="24">
        <v>0</v>
      </c>
      <c r="H39" s="23">
        <v>27</v>
      </c>
      <c r="I39" s="24">
        <v>0</v>
      </c>
      <c r="J39" s="22">
        <v>10.05</v>
      </c>
      <c r="K39" s="24">
        <v>1</v>
      </c>
      <c r="L39" s="22">
        <v>8.65</v>
      </c>
      <c r="M39" s="25">
        <v>5</v>
      </c>
      <c r="N39" s="10"/>
      <c r="O39" s="3"/>
      <c r="P39" s="3"/>
      <c r="Q39" s="13"/>
      <c r="R39" s="3"/>
    </row>
    <row r="40" spans="1:18" ht="12.75">
      <c r="A40" s="20" t="s">
        <v>37</v>
      </c>
      <c r="B40" s="21">
        <v>1</v>
      </c>
      <c r="C40" s="22">
        <v>14</v>
      </c>
      <c r="D40" s="23">
        <v>66</v>
      </c>
      <c r="E40" s="24">
        <v>0</v>
      </c>
      <c r="F40" s="23">
        <v>14.2</v>
      </c>
      <c r="G40" s="24">
        <v>0</v>
      </c>
      <c r="H40" s="23">
        <v>27.4</v>
      </c>
      <c r="I40" s="24">
        <v>1</v>
      </c>
      <c r="J40" s="22">
        <v>9.55</v>
      </c>
      <c r="K40" s="24">
        <v>0</v>
      </c>
      <c r="L40" s="22">
        <v>9.15</v>
      </c>
      <c r="M40" s="25">
        <v>6.95</v>
      </c>
      <c r="N40" s="10"/>
      <c r="O40" s="3"/>
      <c r="P40" s="3"/>
      <c r="Q40" s="13"/>
      <c r="R40" s="3"/>
    </row>
    <row r="41" spans="1:18" ht="12.75">
      <c r="A41" s="20" t="s">
        <v>38</v>
      </c>
      <c r="B41" s="21">
        <v>1</v>
      </c>
      <c r="C41" s="22">
        <v>14</v>
      </c>
      <c r="D41" s="23">
        <v>65</v>
      </c>
      <c r="E41" s="24">
        <v>0</v>
      </c>
      <c r="F41" s="23">
        <v>14.3</v>
      </c>
      <c r="G41" s="24">
        <v>0</v>
      </c>
      <c r="H41" s="23">
        <v>26.5</v>
      </c>
      <c r="I41" s="24">
        <v>0</v>
      </c>
      <c r="J41" s="22">
        <v>9</v>
      </c>
      <c r="K41" s="24">
        <v>0</v>
      </c>
      <c r="L41" s="22">
        <v>10</v>
      </c>
      <c r="M41" s="25">
        <v>7.4</v>
      </c>
      <c r="N41" s="10"/>
      <c r="O41" s="3"/>
      <c r="P41" s="3"/>
      <c r="Q41" s="13"/>
      <c r="R41" s="3"/>
    </row>
    <row r="42" spans="1:18" ht="12.75">
      <c r="A42" s="20" t="s">
        <v>39</v>
      </c>
      <c r="B42" s="21">
        <v>0</v>
      </c>
      <c r="C42" s="22">
        <v>14</v>
      </c>
      <c r="D42" s="23">
        <v>68</v>
      </c>
      <c r="E42" s="24">
        <v>1</v>
      </c>
      <c r="F42" s="23">
        <v>14.5</v>
      </c>
      <c r="G42" s="24">
        <v>0</v>
      </c>
      <c r="H42" s="23">
        <v>25.5</v>
      </c>
      <c r="I42" s="24">
        <v>0</v>
      </c>
      <c r="J42" s="22">
        <v>9.8</v>
      </c>
      <c r="K42" s="24">
        <v>0</v>
      </c>
      <c r="L42" s="22">
        <v>12.35</v>
      </c>
      <c r="M42" s="25">
        <v>8.1</v>
      </c>
      <c r="N42" s="10"/>
      <c r="O42" s="3"/>
      <c r="P42" s="3"/>
      <c r="Q42" s="13"/>
      <c r="R42" s="3"/>
    </row>
    <row r="43" spans="1:18" ht="12.75">
      <c r="A43" s="20" t="s">
        <v>40</v>
      </c>
      <c r="B43" s="21">
        <v>0</v>
      </c>
      <c r="C43" s="22">
        <v>11.5</v>
      </c>
      <c r="D43" s="23">
        <v>67</v>
      </c>
      <c r="E43" s="24">
        <v>1</v>
      </c>
      <c r="F43" s="23">
        <v>14.8</v>
      </c>
      <c r="G43" s="24">
        <v>0</v>
      </c>
      <c r="H43" s="23">
        <v>28.5</v>
      </c>
      <c r="I43" s="24">
        <v>1</v>
      </c>
      <c r="J43" s="22">
        <v>10.3</v>
      </c>
      <c r="K43" s="24">
        <v>1</v>
      </c>
      <c r="L43" s="22">
        <v>8.8</v>
      </c>
      <c r="M43" s="25">
        <v>5.55</v>
      </c>
      <c r="N43" s="10"/>
      <c r="O43" s="3"/>
      <c r="P43" s="3"/>
      <c r="Q43" s="13"/>
      <c r="R43" s="3"/>
    </row>
    <row r="44" spans="1:18" ht="12.75">
      <c r="A44" s="20" t="s">
        <v>41</v>
      </c>
      <c r="B44" s="21">
        <v>0</v>
      </c>
      <c r="C44" s="22">
        <v>11.5</v>
      </c>
      <c r="D44" s="23">
        <v>68</v>
      </c>
      <c r="E44" s="24">
        <v>1</v>
      </c>
      <c r="F44" s="23">
        <v>14.8</v>
      </c>
      <c r="G44" s="24">
        <v>0</v>
      </c>
      <c r="H44" s="23">
        <v>28.8</v>
      </c>
      <c r="I44" s="24">
        <v>1</v>
      </c>
      <c r="J44" s="22">
        <v>9.95</v>
      </c>
      <c r="K44" s="24">
        <v>1</v>
      </c>
      <c r="L44" s="22">
        <v>8.7</v>
      </c>
      <c r="M44" s="25">
        <v>7</v>
      </c>
      <c r="N44" s="10"/>
      <c r="O44" s="3"/>
      <c r="P44" s="3"/>
      <c r="Q44" s="13"/>
      <c r="R44" s="3"/>
    </row>
    <row r="45" spans="1:18" ht="12.75">
      <c r="A45" s="20" t="s">
        <v>42</v>
      </c>
      <c r="B45" s="21">
        <v>0</v>
      </c>
      <c r="C45" s="22">
        <v>10.5</v>
      </c>
      <c r="D45" s="23">
        <v>68</v>
      </c>
      <c r="E45" s="24">
        <v>1</v>
      </c>
      <c r="F45" s="23">
        <v>14.7</v>
      </c>
      <c r="G45" s="24">
        <v>0</v>
      </c>
      <c r="H45" s="23">
        <v>28.7</v>
      </c>
      <c r="I45" s="24">
        <v>1</v>
      </c>
      <c r="J45" s="22">
        <v>10.05</v>
      </c>
      <c r="K45" s="24">
        <v>1</v>
      </c>
      <c r="L45" s="22">
        <v>10.95</v>
      </c>
      <c r="M45" s="25">
        <v>6.25</v>
      </c>
      <c r="N45" s="10"/>
      <c r="O45" s="3"/>
      <c r="P45" s="3"/>
      <c r="Q45" s="13"/>
      <c r="R45" s="3"/>
    </row>
    <row r="46" spans="1:18" ht="12.75">
      <c r="A46" s="20" t="s">
        <v>43</v>
      </c>
      <c r="B46" s="21">
        <v>0</v>
      </c>
      <c r="C46" s="22">
        <v>14</v>
      </c>
      <c r="D46" s="23">
        <v>70.5</v>
      </c>
      <c r="E46" s="24">
        <v>1</v>
      </c>
      <c r="F46" s="23">
        <v>15.9</v>
      </c>
      <c r="G46" s="24">
        <v>1</v>
      </c>
      <c r="H46" s="23">
        <v>26.6</v>
      </c>
      <c r="I46" s="24">
        <v>0</v>
      </c>
      <c r="J46" s="22">
        <v>10.15</v>
      </c>
      <c r="K46" s="24">
        <v>1</v>
      </c>
      <c r="L46" s="22">
        <v>11.1</v>
      </c>
      <c r="M46" s="25">
        <v>7.8</v>
      </c>
      <c r="N46" s="10"/>
      <c r="O46" s="3"/>
      <c r="P46" s="3"/>
      <c r="Q46" s="13"/>
      <c r="R46" s="3"/>
    </row>
    <row r="47" spans="1:18" ht="12.75">
      <c r="A47" s="20" t="s">
        <v>44</v>
      </c>
      <c r="B47" s="21">
        <v>0</v>
      </c>
      <c r="C47" s="22">
        <v>10.5</v>
      </c>
      <c r="D47" s="23">
        <v>67.5</v>
      </c>
      <c r="E47" s="24">
        <v>1</v>
      </c>
      <c r="F47" s="23">
        <v>15</v>
      </c>
      <c r="G47" s="24">
        <v>1</v>
      </c>
      <c r="H47" s="23">
        <v>27.9</v>
      </c>
      <c r="I47" s="24">
        <v>1</v>
      </c>
      <c r="J47" s="22">
        <v>9.55</v>
      </c>
      <c r="K47" s="24">
        <v>0</v>
      </c>
      <c r="L47" s="22">
        <v>5</v>
      </c>
      <c r="M47" s="25">
        <v>4.4</v>
      </c>
      <c r="N47" s="10"/>
      <c r="O47" s="3"/>
      <c r="P47" s="3"/>
      <c r="Q47" s="13"/>
      <c r="R47" s="3"/>
    </row>
    <row r="48" spans="1:18" ht="12.75">
      <c r="A48" s="20" t="s">
        <v>45</v>
      </c>
      <c r="B48" s="21">
        <v>0</v>
      </c>
      <c r="C48" s="22">
        <v>9</v>
      </c>
      <c r="D48" s="23">
        <v>66.5</v>
      </c>
      <c r="E48" s="24">
        <v>0</v>
      </c>
      <c r="F48" s="23">
        <v>14.1</v>
      </c>
      <c r="G48" s="24">
        <v>0</v>
      </c>
      <c r="H48" s="23">
        <v>27.8</v>
      </c>
      <c r="I48" s="24">
        <v>1</v>
      </c>
      <c r="J48" s="22">
        <v>9.4</v>
      </c>
      <c r="K48" s="24">
        <v>0</v>
      </c>
      <c r="L48" s="22">
        <v>5</v>
      </c>
      <c r="M48" s="25">
        <v>6.8</v>
      </c>
      <c r="N48" s="10"/>
      <c r="O48" s="3"/>
      <c r="P48" s="3"/>
      <c r="Q48" s="13"/>
      <c r="R48" s="3"/>
    </row>
    <row r="49" spans="1:18" ht="12.75">
      <c r="A49" s="20" t="s">
        <v>46</v>
      </c>
      <c r="B49" s="21">
        <v>0</v>
      </c>
      <c r="C49" s="22">
        <v>11.5</v>
      </c>
      <c r="D49" s="23">
        <v>67.5</v>
      </c>
      <c r="E49" s="24">
        <v>1</v>
      </c>
      <c r="F49" s="23">
        <v>14.5</v>
      </c>
      <c r="G49" s="24">
        <v>0</v>
      </c>
      <c r="H49" s="23">
        <v>26.6</v>
      </c>
      <c r="I49" s="24">
        <v>0</v>
      </c>
      <c r="J49" s="22">
        <v>9.3</v>
      </c>
      <c r="K49" s="24">
        <v>0</v>
      </c>
      <c r="L49" s="22">
        <v>8.4</v>
      </c>
      <c r="M49" s="25">
        <v>5</v>
      </c>
      <c r="N49" s="10"/>
      <c r="O49" s="3"/>
      <c r="P49" s="3"/>
      <c r="Q49" s="13"/>
      <c r="R49" s="3"/>
    </row>
    <row r="50" spans="1:18" ht="12.75">
      <c r="A50" s="20" t="s">
        <v>47</v>
      </c>
      <c r="B50" s="21">
        <v>0</v>
      </c>
      <c r="C50" s="22">
        <v>12.5</v>
      </c>
      <c r="D50" s="23">
        <v>67</v>
      </c>
      <c r="E50" s="24">
        <v>1</v>
      </c>
      <c r="F50" s="23">
        <v>15.1</v>
      </c>
      <c r="G50" s="24">
        <v>1</v>
      </c>
      <c r="H50" s="23">
        <v>27.8</v>
      </c>
      <c r="I50" s="24">
        <v>1</v>
      </c>
      <c r="J50" s="22">
        <v>10.85</v>
      </c>
      <c r="K50" s="24">
        <v>1</v>
      </c>
      <c r="L50" s="22">
        <v>10.75</v>
      </c>
      <c r="M50" s="25">
        <v>4.35</v>
      </c>
      <c r="N50" s="10"/>
      <c r="O50" s="3"/>
      <c r="P50" s="3"/>
      <c r="Q50" s="13"/>
      <c r="R50" s="3"/>
    </row>
    <row r="51" spans="1:18" ht="12.75">
      <c r="A51" s="20" t="s">
        <v>48</v>
      </c>
      <c r="B51" s="21">
        <v>1</v>
      </c>
      <c r="C51" s="22">
        <v>10.5</v>
      </c>
      <c r="D51" s="23">
        <v>62</v>
      </c>
      <c r="E51" s="24">
        <v>0</v>
      </c>
      <c r="F51" s="23">
        <v>14.9</v>
      </c>
      <c r="G51" s="24">
        <v>0</v>
      </c>
      <c r="H51" s="23">
        <v>27</v>
      </c>
      <c r="I51" s="24">
        <v>0</v>
      </c>
      <c r="J51" s="22">
        <v>10.25</v>
      </c>
      <c r="K51" s="24">
        <v>1</v>
      </c>
      <c r="L51" s="22">
        <v>9.9</v>
      </c>
      <c r="M51" s="25">
        <v>6.6</v>
      </c>
      <c r="N51" s="10"/>
      <c r="O51" s="3"/>
      <c r="P51" s="3"/>
      <c r="Q51" s="13"/>
      <c r="R51" s="3"/>
    </row>
    <row r="52" spans="1:18" ht="12.75">
      <c r="A52" s="20" t="s">
        <v>49</v>
      </c>
      <c r="B52" s="21">
        <v>0</v>
      </c>
      <c r="C52" s="22">
        <v>18</v>
      </c>
      <c r="D52" s="23">
        <v>66.5</v>
      </c>
      <c r="E52" s="24">
        <v>0</v>
      </c>
      <c r="F52" s="23">
        <v>15.2</v>
      </c>
      <c r="G52" s="24">
        <v>1</v>
      </c>
      <c r="H52" s="23">
        <v>27</v>
      </c>
      <c r="I52" s="24">
        <v>0</v>
      </c>
      <c r="J52" s="22">
        <v>9.55</v>
      </c>
      <c r="K52" s="24">
        <v>0</v>
      </c>
      <c r="L52" s="22">
        <v>10.95</v>
      </c>
      <c r="M52" s="25">
        <v>7.8</v>
      </c>
      <c r="N52" s="10"/>
      <c r="O52" s="3"/>
      <c r="P52" s="3"/>
      <c r="Q52" s="13"/>
      <c r="R52" s="3"/>
    </row>
    <row r="53" spans="1:18" ht="12.75">
      <c r="A53" s="20" t="s">
        <v>50</v>
      </c>
      <c r="B53" s="21">
        <v>0</v>
      </c>
      <c r="C53" s="22">
        <v>18</v>
      </c>
      <c r="D53" s="23">
        <v>67.5</v>
      </c>
      <c r="E53" s="24">
        <v>1</v>
      </c>
      <c r="F53" s="23">
        <v>15.5</v>
      </c>
      <c r="G53" s="24">
        <v>1</v>
      </c>
      <c r="H53" s="23">
        <v>26.4</v>
      </c>
      <c r="I53" s="24">
        <v>0</v>
      </c>
      <c r="J53" s="22">
        <v>9.35</v>
      </c>
      <c r="K53" s="24">
        <v>0</v>
      </c>
      <c r="L53" s="22">
        <v>9.7</v>
      </c>
      <c r="M53" s="25">
        <v>6.7</v>
      </c>
      <c r="N53" s="10"/>
      <c r="O53" s="3"/>
      <c r="P53" s="3"/>
      <c r="Q53" s="13"/>
      <c r="R53" s="3"/>
    </row>
    <row r="54" spans="1:18" ht="12.75">
      <c r="A54" s="20" t="s">
        <v>51</v>
      </c>
      <c r="B54" s="21">
        <v>0</v>
      </c>
      <c r="C54" s="22">
        <v>15</v>
      </c>
      <c r="D54" s="23">
        <v>66</v>
      </c>
      <c r="E54" s="24">
        <v>0</v>
      </c>
      <c r="F54" s="23">
        <v>15.5</v>
      </c>
      <c r="G54" s="24">
        <v>1</v>
      </c>
      <c r="H54" s="23">
        <v>27.8</v>
      </c>
      <c r="I54" s="24">
        <v>1</v>
      </c>
      <c r="J54" s="22">
        <v>9.95</v>
      </c>
      <c r="K54" s="24">
        <v>1</v>
      </c>
      <c r="L54" s="22">
        <v>7.7</v>
      </c>
      <c r="M54" s="25">
        <v>7.6</v>
      </c>
      <c r="N54" s="10"/>
      <c r="O54" s="3"/>
      <c r="P54" s="3"/>
      <c r="Q54" s="13"/>
      <c r="R54" s="3"/>
    </row>
    <row r="55" spans="1:18" ht="12.75">
      <c r="A55" s="20" t="s">
        <v>52</v>
      </c>
      <c r="B55" s="21">
        <v>0</v>
      </c>
      <c r="C55" s="22">
        <v>15</v>
      </c>
      <c r="D55" s="23">
        <v>67.5</v>
      </c>
      <c r="E55" s="24">
        <v>1</v>
      </c>
      <c r="F55" s="23">
        <v>15.1</v>
      </c>
      <c r="G55" s="24">
        <v>1</v>
      </c>
      <c r="H55" s="23">
        <v>27.6</v>
      </c>
      <c r="I55" s="24">
        <v>1</v>
      </c>
      <c r="J55" s="22">
        <v>9.7</v>
      </c>
      <c r="K55" s="24">
        <v>0</v>
      </c>
      <c r="L55" s="22">
        <v>10.5</v>
      </c>
      <c r="M55" s="25">
        <v>8.7</v>
      </c>
      <c r="N55" s="10"/>
      <c r="O55" s="3"/>
      <c r="P55" s="3"/>
      <c r="Q55" s="13"/>
      <c r="R55" s="3"/>
    </row>
    <row r="56" spans="1:18" ht="12.75">
      <c r="A56" s="20" t="s">
        <v>53</v>
      </c>
      <c r="B56" s="21">
        <v>0</v>
      </c>
      <c r="C56" s="22">
        <v>13</v>
      </c>
      <c r="D56" s="23">
        <v>67.5</v>
      </c>
      <c r="E56" s="24">
        <v>1</v>
      </c>
      <c r="F56" s="23">
        <v>15.1</v>
      </c>
      <c r="G56" s="24">
        <v>1</v>
      </c>
      <c r="H56" s="23">
        <v>27.9</v>
      </c>
      <c r="I56" s="24">
        <v>1</v>
      </c>
      <c r="J56" s="22">
        <v>9.25</v>
      </c>
      <c r="K56" s="24">
        <v>0</v>
      </c>
      <c r="L56" s="22">
        <v>8.6</v>
      </c>
      <c r="M56" s="25">
        <v>6.8</v>
      </c>
      <c r="N56" s="10"/>
      <c r="O56" s="3"/>
      <c r="P56" s="3"/>
      <c r="Q56" s="13"/>
      <c r="R56" s="3"/>
    </row>
    <row r="57" spans="1:18" ht="12.75">
      <c r="A57" s="20" t="s">
        <v>54</v>
      </c>
      <c r="B57" s="21">
        <v>0</v>
      </c>
      <c r="C57" s="22">
        <v>19.5</v>
      </c>
      <c r="D57" s="23">
        <v>66</v>
      </c>
      <c r="E57" s="24">
        <v>0</v>
      </c>
      <c r="F57" s="23">
        <v>15.1</v>
      </c>
      <c r="G57" s="24">
        <v>1</v>
      </c>
      <c r="H57" s="23">
        <v>27.6</v>
      </c>
      <c r="I57" s="24">
        <v>1</v>
      </c>
      <c r="J57" s="22">
        <v>9.6</v>
      </c>
      <c r="K57" s="24">
        <v>0</v>
      </c>
      <c r="L57" s="22">
        <v>10.2</v>
      </c>
      <c r="M57" s="25">
        <v>8</v>
      </c>
      <c r="N57" s="10"/>
      <c r="O57" s="3"/>
      <c r="P57" s="3"/>
      <c r="Q57" s="13"/>
      <c r="R57" s="3"/>
    </row>
    <row r="58" spans="1:18" ht="13.5" thickBot="1">
      <c r="A58" s="26" t="s">
        <v>55</v>
      </c>
      <c r="B58" s="27">
        <v>0</v>
      </c>
      <c r="C58" s="28">
        <v>20</v>
      </c>
      <c r="D58" s="29">
        <v>68</v>
      </c>
      <c r="E58" s="30">
        <v>1</v>
      </c>
      <c r="F58" s="29">
        <v>16.8</v>
      </c>
      <c r="G58" s="30">
        <v>1</v>
      </c>
      <c r="H58" s="29">
        <v>28.2</v>
      </c>
      <c r="I58" s="30">
        <v>1</v>
      </c>
      <c r="J58" s="28">
        <v>9.9</v>
      </c>
      <c r="K58" s="30">
        <v>1</v>
      </c>
      <c r="L58" s="28">
        <v>6</v>
      </c>
      <c r="M58" s="31">
        <v>7.6</v>
      </c>
      <c r="N58" s="10"/>
      <c r="O58" s="3"/>
      <c r="P58" s="3"/>
      <c r="Q58" s="13"/>
      <c r="R58" s="3"/>
    </row>
    <row r="59" spans="1:16" ht="13.5" thickTop="1">
      <c r="A59" s="60" t="s">
        <v>102</v>
      </c>
      <c r="B59" s="61"/>
      <c r="C59" s="62">
        <f aca="true" t="shared" si="0" ref="C59:M59">MIN(C4:C58)</f>
        <v>9</v>
      </c>
      <c r="D59" s="62">
        <f t="shared" si="0"/>
        <v>62</v>
      </c>
      <c r="E59" s="63"/>
      <c r="F59" s="62">
        <f t="shared" si="0"/>
        <v>13.8</v>
      </c>
      <c r="G59" s="63"/>
      <c r="H59" s="62">
        <f t="shared" si="0"/>
        <v>25.5</v>
      </c>
      <c r="I59" s="61"/>
      <c r="J59" s="62">
        <f t="shared" si="0"/>
        <v>9</v>
      </c>
      <c r="K59" s="61"/>
      <c r="L59" s="62">
        <f t="shared" si="0"/>
        <v>4.15</v>
      </c>
      <c r="M59" s="64">
        <f t="shared" si="0"/>
        <v>4.35</v>
      </c>
      <c r="O59" s="3"/>
      <c r="P59" s="3"/>
    </row>
    <row r="60" spans="1:16" ht="12.75">
      <c r="A60" s="65" t="s">
        <v>112</v>
      </c>
      <c r="B60" s="45"/>
      <c r="C60" s="66">
        <f aca="true" t="shared" si="1" ref="C60:M60">MAX(C4:C58)</f>
        <v>20</v>
      </c>
      <c r="D60" s="66">
        <f t="shared" si="1"/>
        <v>70.5</v>
      </c>
      <c r="E60" s="67"/>
      <c r="F60" s="66">
        <f t="shared" si="1"/>
        <v>16.8</v>
      </c>
      <c r="G60" s="67"/>
      <c r="H60" s="66">
        <f t="shared" si="1"/>
        <v>28.8</v>
      </c>
      <c r="I60" s="45"/>
      <c r="J60" s="66">
        <f t="shared" si="1"/>
        <v>11</v>
      </c>
      <c r="K60" s="45"/>
      <c r="L60" s="66">
        <f t="shared" si="1"/>
        <v>13.8</v>
      </c>
      <c r="M60" s="68">
        <f t="shared" si="1"/>
        <v>13.9</v>
      </c>
      <c r="O60" s="3"/>
      <c r="P60" s="3"/>
    </row>
    <row r="61" spans="1:16" ht="13.5" thickBot="1">
      <c r="A61" s="26" t="s">
        <v>113</v>
      </c>
      <c r="B61" s="69"/>
      <c r="C61" s="70">
        <f aca="true" t="shared" si="2" ref="C61:M61">AVERAGE(C4:C58)</f>
        <v>13.472727272727273</v>
      </c>
      <c r="D61" s="70">
        <f t="shared" si="2"/>
        <v>66.64545454545454</v>
      </c>
      <c r="E61" s="71"/>
      <c r="F61" s="70">
        <f t="shared" si="2"/>
        <v>14.930909090909092</v>
      </c>
      <c r="G61" s="71"/>
      <c r="H61" s="70">
        <f t="shared" si="2"/>
        <v>27.319999999999997</v>
      </c>
      <c r="I61" s="69"/>
      <c r="J61" s="70">
        <f t="shared" si="2"/>
        <v>9.851818181818182</v>
      </c>
      <c r="K61" s="69"/>
      <c r="L61" s="70">
        <f t="shared" si="2"/>
        <v>9.504545454545454</v>
      </c>
      <c r="M61" s="72">
        <f t="shared" si="2"/>
        <v>8.070909090909094</v>
      </c>
      <c r="O61" s="3"/>
      <c r="P61" s="3"/>
    </row>
    <row r="62" ht="13.5" thickTop="1"/>
    <row r="67" spans="1:5" ht="12.75">
      <c r="A67" s="10"/>
      <c r="B67" s="3"/>
      <c r="C67" s="3"/>
      <c r="D67" s="13"/>
      <c r="E67" s="3"/>
    </row>
    <row r="68" spans="1:5" ht="12.75">
      <c r="A68" s="10"/>
      <c r="B68" s="3"/>
      <c r="C68" s="3"/>
      <c r="D68" s="13"/>
      <c r="E68" s="3"/>
    </row>
    <row r="69" spans="1:5" ht="12.75">
      <c r="A69" s="10"/>
      <c r="B69" s="3"/>
      <c r="C69" s="3"/>
      <c r="D69" s="13"/>
      <c r="E69" s="3"/>
    </row>
    <row r="70" spans="1:5" ht="12.75">
      <c r="A70" s="10"/>
      <c r="B70" s="3"/>
      <c r="C70" s="3"/>
      <c r="D70" s="13"/>
      <c r="E70" s="3"/>
    </row>
    <row r="71" spans="1:5" ht="12.75">
      <c r="A71" s="10"/>
      <c r="B71" s="3"/>
      <c r="C71" s="3"/>
      <c r="D71" s="13"/>
      <c r="E71" s="3"/>
    </row>
    <row r="72" spans="1:5" ht="12.75">
      <c r="A72" s="10"/>
      <c r="B72" s="3"/>
      <c r="C72" s="3"/>
      <c r="D72" s="13"/>
      <c r="E72" s="3"/>
    </row>
    <row r="73" spans="1:5" ht="12.75">
      <c r="A73" s="10"/>
      <c r="B73" s="3"/>
      <c r="C73" s="3"/>
      <c r="D73" s="13"/>
      <c r="E73" s="3"/>
    </row>
    <row r="74" spans="1:5" ht="12.75">
      <c r="A74" s="10"/>
      <c r="B74" s="3"/>
      <c r="C74" s="3"/>
      <c r="D74" s="13"/>
      <c r="E74" s="3"/>
    </row>
    <row r="75" spans="1:5" ht="12.75">
      <c r="A75" s="10"/>
      <c r="B75" s="3"/>
      <c r="C75" s="3"/>
      <c r="D75" s="13"/>
      <c r="E75" s="3"/>
    </row>
    <row r="76" spans="1:5" ht="12.75">
      <c r="A76" s="10"/>
      <c r="B76" s="3"/>
      <c r="C76" s="3"/>
      <c r="D76" s="13"/>
      <c r="E76" s="3"/>
    </row>
    <row r="77" spans="1:5" ht="12.75">
      <c r="A77" s="10"/>
      <c r="B77" s="3"/>
      <c r="C77" s="3"/>
      <c r="D77" s="13"/>
      <c r="E77" s="3"/>
    </row>
    <row r="78" spans="1:5" ht="12.75">
      <c r="A78" s="10"/>
      <c r="B78" s="3"/>
      <c r="C78" s="3"/>
      <c r="D78" s="13"/>
      <c r="E78" s="3"/>
    </row>
    <row r="83" spans="1:5" ht="12.75">
      <c r="A83" s="10"/>
      <c r="B83" s="3"/>
      <c r="C83" s="3"/>
      <c r="D83" s="12"/>
      <c r="E83" s="3"/>
    </row>
    <row r="84" spans="1:5" ht="12.75">
      <c r="A84" s="10"/>
      <c r="B84" s="3"/>
      <c r="C84" s="3"/>
      <c r="D84" s="13"/>
      <c r="E84" s="3"/>
    </row>
    <row r="85" spans="1:5" ht="12.75">
      <c r="A85" s="10"/>
      <c r="B85" s="3"/>
      <c r="C85" s="3"/>
      <c r="D85" s="13"/>
      <c r="E85" s="3"/>
    </row>
    <row r="86" spans="1:5" ht="12.75">
      <c r="A86" s="10"/>
      <c r="B86" s="3"/>
      <c r="C86" s="3"/>
      <c r="D86" s="13"/>
      <c r="E86" s="3"/>
    </row>
    <row r="87" spans="1:5" ht="12.75">
      <c r="A87" s="10"/>
      <c r="B87" s="3"/>
      <c r="C87" s="3"/>
      <c r="D87" s="13"/>
      <c r="E87" s="3"/>
    </row>
    <row r="88" spans="1:5" ht="12.75">
      <c r="A88" s="10"/>
      <c r="B88" s="3"/>
      <c r="C88" s="3"/>
      <c r="D88" s="13"/>
      <c r="E88" s="3"/>
    </row>
    <row r="89" spans="1:5" ht="12.75">
      <c r="A89" s="10"/>
      <c r="B89" s="3"/>
      <c r="C89" s="3"/>
      <c r="D89" s="13"/>
      <c r="E89" s="3"/>
    </row>
    <row r="90" spans="1:5" ht="12.75">
      <c r="A90" s="10"/>
      <c r="B90" s="3"/>
      <c r="C90" s="3"/>
      <c r="D90" s="13"/>
      <c r="E90" s="3"/>
    </row>
    <row r="91" spans="1:5" ht="12.75">
      <c r="A91" s="10"/>
      <c r="B91" s="3"/>
      <c r="C91" s="3"/>
      <c r="D91" s="13"/>
      <c r="E91" s="3"/>
    </row>
    <row r="92" spans="1:5" ht="12.75">
      <c r="A92" s="10"/>
      <c r="B92" s="3"/>
      <c r="C92" s="3"/>
      <c r="D92" s="13"/>
      <c r="E92" s="3"/>
    </row>
    <row r="93" spans="1:5" ht="12.75">
      <c r="A93" s="10"/>
      <c r="B93" s="3"/>
      <c r="C93" s="3"/>
      <c r="D93" s="13"/>
      <c r="E93" s="3"/>
    </row>
    <row r="94" spans="1:5" ht="12.75">
      <c r="A94" s="10"/>
      <c r="B94" s="3"/>
      <c r="C94" s="3"/>
      <c r="D94" s="13"/>
      <c r="E94" s="3"/>
    </row>
    <row r="95" spans="1:5" ht="12.75">
      <c r="A95" s="10"/>
      <c r="B95" s="3"/>
      <c r="C95" s="3"/>
      <c r="D95" s="13"/>
      <c r="E95" s="3"/>
    </row>
    <row r="96" spans="1:5" ht="12.75">
      <c r="A96" s="10"/>
      <c r="B96" s="3"/>
      <c r="C96" s="3"/>
      <c r="D96" s="13"/>
      <c r="E96" s="3"/>
    </row>
    <row r="97" spans="1:5" ht="12.75">
      <c r="A97" s="10"/>
      <c r="B97" s="3"/>
      <c r="C97" s="3"/>
      <c r="D97" s="13"/>
      <c r="E97" s="3"/>
    </row>
    <row r="98" spans="1:5" ht="12.75">
      <c r="A98" s="10"/>
      <c r="B98" s="3"/>
      <c r="C98" s="3"/>
      <c r="D98" s="13"/>
      <c r="E98" s="3"/>
    </row>
    <row r="99" spans="1:5" ht="12.75">
      <c r="A99" s="10"/>
      <c r="B99" s="3"/>
      <c r="C99" s="3"/>
      <c r="D99" s="13"/>
      <c r="E99" s="3"/>
    </row>
    <row r="100" spans="1:5" ht="12.75">
      <c r="A100" s="10"/>
      <c r="B100" s="3"/>
      <c r="C100" s="3"/>
      <c r="D100" s="13"/>
      <c r="E100" s="3"/>
    </row>
    <row r="101" spans="1:5" ht="12.75">
      <c r="A101" s="10"/>
      <c r="B101" s="3"/>
      <c r="C101" s="3"/>
      <c r="D101" s="13"/>
      <c r="E101" s="3"/>
    </row>
    <row r="102" spans="1:5" ht="12.75">
      <c r="A102" s="10"/>
      <c r="B102" s="3"/>
      <c r="C102" s="3"/>
      <c r="D102" s="13"/>
      <c r="E102" s="3"/>
    </row>
    <row r="103" spans="1:5" ht="12.75">
      <c r="A103" s="10"/>
      <c r="B103" s="3"/>
      <c r="C103" s="3"/>
      <c r="D103" s="13"/>
      <c r="E103" s="3"/>
    </row>
    <row r="104" spans="1:5" ht="12.75">
      <c r="A104" s="10"/>
      <c r="B104" s="3"/>
      <c r="C104" s="3"/>
      <c r="D104" s="13"/>
      <c r="E104" s="3"/>
    </row>
    <row r="105" spans="1:5" ht="12.75">
      <c r="A105" s="10"/>
      <c r="B105" s="3"/>
      <c r="C105" s="3"/>
      <c r="D105" s="13"/>
      <c r="E105" s="3"/>
    </row>
    <row r="106" spans="1:5" ht="12.75">
      <c r="A106" s="10"/>
      <c r="B106" s="3"/>
      <c r="C106" s="3"/>
      <c r="D106" s="13"/>
      <c r="E106" s="3"/>
    </row>
    <row r="107" spans="1:5" ht="12.75">
      <c r="A107" s="10"/>
      <c r="B107" s="3"/>
      <c r="C107" s="3"/>
      <c r="D107" s="13"/>
      <c r="E107" s="3"/>
    </row>
    <row r="108" spans="1:5" ht="12.75">
      <c r="A108" s="10"/>
      <c r="B108" s="3"/>
      <c r="C108" s="3"/>
      <c r="D108" s="13"/>
      <c r="E108" s="3"/>
    </row>
    <row r="109" spans="1:5" ht="12.75">
      <c r="A109" s="10"/>
      <c r="B109" s="3"/>
      <c r="C109" s="3"/>
      <c r="D109" s="13"/>
      <c r="E109" s="3"/>
    </row>
    <row r="110" spans="1:5" ht="12.75">
      <c r="A110" s="10"/>
      <c r="B110" s="3"/>
      <c r="C110" s="3"/>
      <c r="D110" s="13"/>
      <c r="E110" s="3"/>
    </row>
    <row r="111" spans="14:18" ht="12.75">
      <c r="N111" s="10"/>
      <c r="O111" s="3"/>
      <c r="P111" s="3"/>
      <c r="Q111" s="13"/>
      <c r="R111" s="3"/>
    </row>
    <row r="112" spans="14:18" ht="12.75">
      <c r="N112" s="10"/>
      <c r="O112" s="3"/>
      <c r="P112" s="3"/>
      <c r="Q112" s="13"/>
      <c r="R112" s="3"/>
    </row>
    <row r="113" spans="14:18" ht="12.75">
      <c r="N113" s="10"/>
      <c r="O113" s="3"/>
      <c r="P113" s="3"/>
      <c r="Q113" s="13"/>
      <c r="R113" s="3"/>
    </row>
    <row r="114" spans="14:18" ht="12.75">
      <c r="N114" s="10"/>
      <c r="O114" s="3"/>
      <c r="P114" s="3"/>
      <c r="Q114" s="13"/>
      <c r="R114" s="3"/>
    </row>
    <row r="115" spans="14:18" ht="12.75">
      <c r="N115" s="10"/>
      <c r="O115" s="3"/>
      <c r="P115" s="3"/>
      <c r="Q115" s="13"/>
      <c r="R115" s="3"/>
    </row>
    <row r="116" spans="14:18" ht="12.75">
      <c r="N116" s="10"/>
      <c r="O116" s="3"/>
      <c r="P116" s="3"/>
      <c r="Q116" s="13"/>
      <c r="R116" s="3"/>
    </row>
    <row r="117" spans="14:18" ht="12.75">
      <c r="N117" s="10"/>
      <c r="O117" s="3"/>
      <c r="P117" s="3"/>
      <c r="Q117" s="13"/>
      <c r="R117" s="3"/>
    </row>
    <row r="118" spans="14:18" ht="12.75">
      <c r="N118" s="10"/>
      <c r="O118" s="3"/>
      <c r="P118" s="3"/>
      <c r="Q118" s="13"/>
      <c r="R118" s="3"/>
    </row>
    <row r="119" spans="14:18" ht="12.75">
      <c r="N119" s="10"/>
      <c r="O119" s="3"/>
      <c r="P119" s="3"/>
      <c r="Q119" s="13"/>
      <c r="R119" s="3"/>
    </row>
    <row r="120" spans="14:18" ht="12.75">
      <c r="N120" s="10"/>
      <c r="O120" s="3"/>
      <c r="P120" s="3"/>
      <c r="Q120" s="13"/>
      <c r="R120" s="3"/>
    </row>
    <row r="121" spans="14:18" ht="12.75">
      <c r="N121" s="10"/>
      <c r="O121" s="3"/>
      <c r="P121" s="3"/>
      <c r="Q121" s="13"/>
      <c r="R121" s="3"/>
    </row>
    <row r="122" spans="14:18" ht="12.75">
      <c r="N122" s="10"/>
      <c r="O122" s="3"/>
      <c r="P122" s="3"/>
      <c r="Q122" s="13"/>
      <c r="R122" s="3"/>
    </row>
    <row r="123" spans="14:18" ht="12.75">
      <c r="N123" s="10"/>
      <c r="O123" s="3"/>
      <c r="P123" s="3"/>
      <c r="Q123" s="13"/>
      <c r="R123" s="3"/>
    </row>
    <row r="124" spans="14:18" ht="12.75">
      <c r="N124" s="10"/>
      <c r="O124" s="3"/>
      <c r="P124" s="3"/>
      <c r="Q124" s="13"/>
      <c r="R124" s="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J194"/>
  <sheetViews>
    <sheetView workbookViewId="0" topLeftCell="A1">
      <selection activeCell="A11" sqref="A11"/>
    </sheetView>
  </sheetViews>
  <sheetFormatPr defaultColWidth="11.421875" defaultRowHeight="12.75"/>
  <cols>
    <col min="3" max="3" width="12.57421875" style="0" bestFit="1" customWidth="1"/>
    <col min="9" max="9" width="13.28125" style="0" customWidth="1"/>
  </cols>
  <sheetData>
    <row r="1" ht="13.5" thickBot="1"/>
    <row r="2" spans="1:3" ht="21" thickBot="1">
      <c r="A2" s="155" t="s">
        <v>97</v>
      </c>
      <c r="B2" s="53"/>
      <c r="C2" s="47"/>
    </row>
    <row r="3" spans="1:2" ht="18">
      <c r="A3" s="157"/>
      <c r="B3" s="156" t="s">
        <v>90</v>
      </c>
    </row>
    <row r="6" ht="12.75">
      <c r="A6" t="s">
        <v>105</v>
      </c>
    </row>
    <row r="8" spans="1:7" ht="13.5" thickBot="1">
      <c r="A8" s="78" t="s">
        <v>98</v>
      </c>
      <c r="B8" s="79" t="s">
        <v>99</v>
      </c>
      <c r="C8" s="79" t="s">
        <v>100</v>
      </c>
      <c r="D8" s="79" t="s">
        <v>101</v>
      </c>
      <c r="E8" s="79" t="s">
        <v>102</v>
      </c>
      <c r="F8" s="79" t="s">
        <v>103</v>
      </c>
      <c r="G8" s="80" t="s">
        <v>104</v>
      </c>
    </row>
    <row r="9" spans="1:7" ht="13.5" thickTop="1">
      <c r="A9" s="36" t="s">
        <v>61</v>
      </c>
      <c r="B9" s="43">
        <v>8.07</v>
      </c>
      <c r="C9" s="43">
        <v>1.82</v>
      </c>
      <c r="D9" s="43">
        <v>22.53</v>
      </c>
      <c r="E9" s="43">
        <v>4.35</v>
      </c>
      <c r="F9" s="48">
        <v>13.9</v>
      </c>
      <c r="G9" s="37">
        <v>9.55</v>
      </c>
    </row>
    <row r="10" spans="1:7" ht="12.75">
      <c r="A10" s="36" t="s">
        <v>62</v>
      </c>
      <c r="B10" s="43">
        <v>13.47</v>
      </c>
      <c r="C10" s="43">
        <v>2.65</v>
      </c>
      <c r="D10" s="43">
        <v>19.64</v>
      </c>
      <c r="E10" s="48">
        <v>9</v>
      </c>
      <c r="F10" s="48">
        <v>20</v>
      </c>
      <c r="G10" s="49">
        <v>11</v>
      </c>
    </row>
    <row r="11" spans="1:7" ht="12.75">
      <c r="A11" s="36" t="s">
        <v>60</v>
      </c>
      <c r="B11" s="48">
        <v>9.5</v>
      </c>
      <c r="C11" s="43">
        <v>1.85</v>
      </c>
      <c r="D11" s="43">
        <v>19.43</v>
      </c>
      <c r="E11" s="43">
        <v>4.15</v>
      </c>
      <c r="F11" s="48">
        <v>13.8</v>
      </c>
      <c r="G11" s="49">
        <v>9.65</v>
      </c>
    </row>
    <row r="12" spans="1:7" ht="12.75">
      <c r="A12" s="36" t="s">
        <v>59</v>
      </c>
      <c r="B12" s="43">
        <v>9.85</v>
      </c>
      <c r="C12" s="43">
        <v>0.42</v>
      </c>
      <c r="D12" s="43">
        <v>4.31</v>
      </c>
      <c r="E12" s="48">
        <v>9</v>
      </c>
      <c r="F12" s="48">
        <v>11</v>
      </c>
      <c r="G12" s="49">
        <v>2</v>
      </c>
    </row>
    <row r="13" spans="1:7" ht="12.75">
      <c r="A13" s="36" t="s">
        <v>57</v>
      </c>
      <c r="B13" s="43">
        <v>14.93</v>
      </c>
      <c r="C13" s="43">
        <v>0.54</v>
      </c>
      <c r="D13" s="43">
        <v>3.61</v>
      </c>
      <c r="E13" s="48">
        <v>13.8</v>
      </c>
      <c r="F13" s="48">
        <v>16.8</v>
      </c>
      <c r="G13" s="49">
        <v>3</v>
      </c>
    </row>
    <row r="14" spans="1:7" ht="12.75">
      <c r="A14" s="36" t="s">
        <v>75</v>
      </c>
      <c r="B14" s="43">
        <v>66.65</v>
      </c>
      <c r="C14" s="43">
        <v>1.75</v>
      </c>
      <c r="D14" s="43">
        <v>2.63</v>
      </c>
      <c r="E14" s="48">
        <v>62</v>
      </c>
      <c r="F14" s="48">
        <v>70.5</v>
      </c>
      <c r="G14" s="49">
        <v>8.5</v>
      </c>
    </row>
    <row r="15" spans="1:7" ht="12.75">
      <c r="A15" s="38" t="s">
        <v>58</v>
      </c>
      <c r="B15" s="42">
        <v>27.32</v>
      </c>
      <c r="C15" s="42">
        <v>0.68</v>
      </c>
      <c r="D15" s="50">
        <v>2.5</v>
      </c>
      <c r="E15" s="50">
        <v>25.5</v>
      </c>
      <c r="F15" s="50">
        <v>28.8</v>
      </c>
      <c r="G15" s="51">
        <v>3.3</v>
      </c>
    </row>
    <row r="18" ht="12.75">
      <c r="A18" t="s">
        <v>106</v>
      </c>
    </row>
    <row r="20" spans="1:8" ht="13.5" thickBot="1">
      <c r="A20" s="81"/>
      <c r="B20" s="81" t="s">
        <v>62</v>
      </c>
      <c r="C20" s="82" t="s">
        <v>75</v>
      </c>
      <c r="D20" s="82" t="s">
        <v>57</v>
      </c>
      <c r="E20" s="82" t="s">
        <v>58</v>
      </c>
      <c r="F20" s="82" t="s">
        <v>59</v>
      </c>
      <c r="G20" s="82" t="s">
        <v>60</v>
      </c>
      <c r="H20" s="83" t="s">
        <v>61</v>
      </c>
    </row>
    <row r="21" spans="1:8" ht="13.5" thickTop="1">
      <c r="A21" s="36" t="s">
        <v>62</v>
      </c>
      <c r="B21" s="36">
        <v>1</v>
      </c>
      <c r="C21" s="43"/>
      <c r="D21" s="43"/>
      <c r="E21" s="43"/>
      <c r="F21" s="43"/>
      <c r="G21" s="43"/>
      <c r="H21" s="37"/>
    </row>
    <row r="22" spans="1:8" ht="12.75">
      <c r="A22" s="36" t="s">
        <v>75</v>
      </c>
      <c r="B22" s="36">
        <v>-0.19002169</v>
      </c>
      <c r="C22" s="43">
        <v>1</v>
      </c>
      <c r="D22" s="43"/>
      <c r="E22" s="43"/>
      <c r="F22" s="43"/>
      <c r="G22" s="43"/>
      <c r="H22" s="37"/>
    </row>
    <row r="23" spans="1:8" ht="12.75">
      <c r="A23" s="36" t="s">
        <v>57</v>
      </c>
      <c r="B23" s="36">
        <v>0.34750398</v>
      </c>
      <c r="C23" s="52">
        <v>0.038454746</v>
      </c>
      <c r="D23" s="43">
        <v>1</v>
      </c>
      <c r="E23" s="43"/>
      <c r="F23" s="43"/>
      <c r="G23" s="43"/>
      <c r="H23" s="37"/>
    </row>
    <row r="24" spans="1:8" ht="12.75">
      <c r="A24" s="36" t="s">
        <v>58</v>
      </c>
      <c r="B24" s="36">
        <v>-0.11681341</v>
      </c>
      <c r="C24" s="43">
        <v>0.111289912</v>
      </c>
      <c r="D24" s="43">
        <v>0.25</v>
      </c>
      <c r="E24" s="43">
        <v>1</v>
      </c>
      <c r="F24" s="43"/>
      <c r="G24" s="43"/>
      <c r="H24" s="37"/>
    </row>
    <row r="25" spans="1:8" ht="12.75">
      <c r="A25" s="36" t="s">
        <v>59</v>
      </c>
      <c r="B25" s="36">
        <v>0.01581278</v>
      </c>
      <c r="C25" s="43">
        <v>-0.054019207</v>
      </c>
      <c r="D25" s="43">
        <v>0.16</v>
      </c>
      <c r="E25" s="43">
        <v>0.28609</v>
      </c>
      <c r="F25" s="43">
        <v>1</v>
      </c>
      <c r="G25" s="43"/>
      <c r="H25" s="37"/>
    </row>
    <row r="26" spans="1:8" ht="12.75">
      <c r="A26" s="36" t="s">
        <v>60</v>
      </c>
      <c r="B26" s="36">
        <v>-0.08041472</v>
      </c>
      <c r="C26" s="43">
        <v>-0.045647803</v>
      </c>
      <c r="D26" s="43">
        <v>-0.12</v>
      </c>
      <c r="E26" s="43">
        <v>-0.1835</v>
      </c>
      <c r="F26" s="43">
        <v>0.28</v>
      </c>
      <c r="G26" s="43">
        <v>1</v>
      </c>
      <c r="H26" s="37"/>
    </row>
    <row r="27" spans="1:8" ht="12.75">
      <c r="A27" s="38" t="s">
        <v>61</v>
      </c>
      <c r="B27" s="38">
        <v>-0.03038337</v>
      </c>
      <c r="C27" s="42">
        <v>-0.013344249</v>
      </c>
      <c r="D27" s="42">
        <v>-0.03</v>
      </c>
      <c r="E27" s="42">
        <v>-0.0853</v>
      </c>
      <c r="F27" s="42">
        <v>0.02</v>
      </c>
      <c r="G27" s="42">
        <v>0.425799</v>
      </c>
      <c r="H27" s="39">
        <v>1</v>
      </c>
    </row>
    <row r="29" ht="12.75">
      <c r="A29" t="s">
        <v>107</v>
      </c>
    </row>
    <row r="31" spans="1:3" ht="12.75">
      <c r="A31" s="35" t="s">
        <v>73</v>
      </c>
      <c r="B31" s="41" t="s">
        <v>74</v>
      </c>
      <c r="C31" s="44">
        <v>0.4258</v>
      </c>
    </row>
    <row r="32" spans="1:3" ht="12.75">
      <c r="A32" s="36" t="s">
        <v>68</v>
      </c>
      <c r="B32" s="43" t="s">
        <v>69</v>
      </c>
      <c r="C32" s="84">
        <v>0.3475</v>
      </c>
    </row>
    <row r="33" spans="1:3" ht="12.75">
      <c r="A33" s="36" t="s">
        <v>70</v>
      </c>
      <c r="B33" s="43" t="s">
        <v>72</v>
      </c>
      <c r="C33" s="84">
        <v>0.2861</v>
      </c>
    </row>
    <row r="34" spans="1:3" ht="12.75">
      <c r="A34" s="36" t="s">
        <v>72</v>
      </c>
      <c r="B34" s="43" t="s">
        <v>73</v>
      </c>
      <c r="C34" s="84">
        <v>0.2834</v>
      </c>
    </row>
    <row r="35" spans="1:3" ht="12.75">
      <c r="A35" s="36" t="s">
        <v>69</v>
      </c>
      <c r="B35" s="43" t="s">
        <v>70</v>
      </c>
      <c r="C35" s="84">
        <v>0.2473</v>
      </c>
    </row>
    <row r="36" spans="1:3" ht="12.75">
      <c r="A36" s="36" t="s">
        <v>69</v>
      </c>
      <c r="B36" s="43" t="s">
        <v>72</v>
      </c>
      <c r="C36" s="84">
        <v>0.1612</v>
      </c>
    </row>
    <row r="37" spans="1:3" ht="12.75">
      <c r="A37" s="36" t="s">
        <v>87</v>
      </c>
      <c r="B37" s="43" t="s">
        <v>70</v>
      </c>
      <c r="C37" s="84">
        <v>0.1113</v>
      </c>
    </row>
    <row r="38" spans="1:3" ht="12.75">
      <c r="A38" s="36" t="s">
        <v>87</v>
      </c>
      <c r="B38" s="43" t="s">
        <v>69</v>
      </c>
      <c r="C38" s="84">
        <v>0.0385</v>
      </c>
    </row>
    <row r="39" spans="1:3" ht="12.75">
      <c r="A39" s="36" t="s">
        <v>72</v>
      </c>
      <c r="B39" s="43" t="s">
        <v>74</v>
      </c>
      <c r="C39" s="84">
        <v>0.0225</v>
      </c>
    </row>
    <row r="40" spans="1:3" ht="12.75">
      <c r="A40" s="36" t="s">
        <v>68</v>
      </c>
      <c r="B40" s="43" t="s">
        <v>72</v>
      </c>
      <c r="C40" s="84">
        <v>0.0158</v>
      </c>
    </row>
    <row r="41" spans="1:3" ht="12.75">
      <c r="A41" s="36" t="s">
        <v>87</v>
      </c>
      <c r="B41" s="43" t="s">
        <v>74</v>
      </c>
      <c r="C41" s="84">
        <v>-0.0133</v>
      </c>
    </row>
    <row r="42" spans="1:3" ht="12.75">
      <c r="A42" s="36" t="s">
        <v>69</v>
      </c>
      <c r="B42" s="43" t="s">
        <v>74</v>
      </c>
      <c r="C42" s="84">
        <v>-0.0268</v>
      </c>
    </row>
    <row r="43" spans="1:3" ht="12.75">
      <c r="A43" s="36" t="s">
        <v>68</v>
      </c>
      <c r="B43" s="43" t="s">
        <v>74</v>
      </c>
      <c r="C43" s="84">
        <v>-0.0304</v>
      </c>
    </row>
    <row r="44" spans="1:3" ht="12.75">
      <c r="A44" s="36" t="s">
        <v>87</v>
      </c>
      <c r="B44" s="43" t="s">
        <v>73</v>
      </c>
      <c r="C44" s="84">
        <v>-0.0456</v>
      </c>
    </row>
    <row r="45" spans="1:3" ht="12.75">
      <c r="A45" s="36" t="s">
        <v>87</v>
      </c>
      <c r="B45" s="43" t="s">
        <v>72</v>
      </c>
      <c r="C45" s="85">
        <v>-0.054</v>
      </c>
    </row>
    <row r="46" spans="1:3" ht="12.75">
      <c r="A46" s="36" t="s">
        <v>68</v>
      </c>
      <c r="B46" s="43" t="s">
        <v>73</v>
      </c>
      <c r="C46" s="84">
        <v>-0.0804</v>
      </c>
    </row>
    <row r="47" spans="1:3" ht="12.75">
      <c r="A47" s="36" t="s">
        <v>70</v>
      </c>
      <c r="B47" s="43" t="s">
        <v>74</v>
      </c>
      <c r="C47" s="84">
        <v>-0.0853</v>
      </c>
    </row>
    <row r="48" spans="1:3" ht="12.75">
      <c r="A48" s="36" t="s">
        <v>69</v>
      </c>
      <c r="B48" s="43" t="s">
        <v>73</v>
      </c>
      <c r="C48" s="84">
        <v>-0.1159</v>
      </c>
    </row>
    <row r="49" spans="1:3" ht="12.75">
      <c r="A49" s="36" t="s">
        <v>68</v>
      </c>
      <c r="B49" s="43" t="s">
        <v>70</v>
      </c>
      <c r="C49" s="84">
        <v>-0.1168</v>
      </c>
    </row>
    <row r="50" spans="1:3" ht="12.75">
      <c r="A50" s="36" t="s">
        <v>70</v>
      </c>
      <c r="B50" s="43" t="s">
        <v>73</v>
      </c>
      <c r="C50" s="84">
        <v>-0.1835</v>
      </c>
    </row>
    <row r="51" spans="1:3" ht="12.75">
      <c r="A51" s="38" t="s">
        <v>68</v>
      </c>
      <c r="B51" s="42" t="s">
        <v>87</v>
      </c>
      <c r="C51" s="86">
        <v>-0.19</v>
      </c>
    </row>
    <row r="53" ht="12.75">
      <c r="A53" t="s">
        <v>108</v>
      </c>
    </row>
    <row r="54" ht="12.75">
      <c r="A54" t="s">
        <v>109</v>
      </c>
    </row>
    <row r="56" spans="1:2" ht="18">
      <c r="A56" s="156"/>
      <c r="B56" s="156" t="s">
        <v>91</v>
      </c>
    </row>
    <row r="79" ht="12.75">
      <c r="A79" t="s">
        <v>158</v>
      </c>
    </row>
    <row r="80" ht="12.75">
      <c r="A80" t="s">
        <v>159</v>
      </c>
    </row>
    <row r="82" ht="12.75">
      <c r="A82" s="121" t="s">
        <v>160</v>
      </c>
    </row>
    <row r="83" ht="12.75">
      <c r="A83" s="101"/>
    </row>
    <row r="84" spans="1:7" ht="13.5" thickBot="1">
      <c r="A84" s="108" t="s">
        <v>98</v>
      </c>
      <c r="B84" s="109" t="s">
        <v>99</v>
      </c>
      <c r="C84" s="109" t="s">
        <v>100</v>
      </c>
      <c r="D84" s="109" t="s">
        <v>101</v>
      </c>
      <c r="E84" s="109" t="s">
        <v>102</v>
      </c>
      <c r="F84" s="109" t="s">
        <v>103</v>
      </c>
      <c r="G84" s="124" t="s">
        <v>104</v>
      </c>
    </row>
    <row r="85" spans="1:7" ht="13.5" thickTop="1">
      <c r="A85" s="127" t="s">
        <v>75</v>
      </c>
      <c r="B85" s="126">
        <v>9.346153846153847</v>
      </c>
      <c r="C85" s="122">
        <v>1.8856198265232285</v>
      </c>
      <c r="D85" s="122">
        <v>20.17535616856129</v>
      </c>
      <c r="E85" s="122">
        <v>4.15</v>
      </c>
      <c r="F85" s="122">
        <v>12.1</v>
      </c>
      <c r="G85" s="123">
        <v>7.95</v>
      </c>
    </row>
    <row r="86" spans="1:7" ht="12.75">
      <c r="A86" s="84" t="s">
        <v>58</v>
      </c>
      <c r="B86" s="36">
        <v>7.723076923076923</v>
      </c>
      <c r="C86" s="43">
        <v>1.310844616828191</v>
      </c>
      <c r="D86" s="43">
        <v>16.973087668094106</v>
      </c>
      <c r="E86" s="43">
        <v>5</v>
      </c>
      <c r="F86" s="43">
        <v>10.8</v>
      </c>
      <c r="G86" s="37">
        <v>5.8</v>
      </c>
    </row>
    <row r="87" spans="1:7" ht="12.75">
      <c r="A87" s="84" t="s">
        <v>57</v>
      </c>
      <c r="B87" s="36">
        <v>9.792307692307691</v>
      </c>
      <c r="C87" s="43">
        <v>0.32572177476525194</v>
      </c>
      <c r="D87" s="43">
        <v>3.3263024917111355</v>
      </c>
      <c r="E87" s="43">
        <v>9</v>
      </c>
      <c r="F87" s="43">
        <v>10.25</v>
      </c>
      <c r="G87" s="37">
        <v>1.25</v>
      </c>
    </row>
    <row r="88" spans="1:7" ht="12.75">
      <c r="A88" s="84" t="s">
        <v>60</v>
      </c>
      <c r="B88" s="36">
        <v>14.96923076923077</v>
      </c>
      <c r="C88" s="43">
        <v>0.4158117462074317</v>
      </c>
      <c r="D88" s="43">
        <v>2.7777763107382385</v>
      </c>
      <c r="E88" s="43">
        <v>14.2</v>
      </c>
      <c r="F88" s="43">
        <v>15.7</v>
      </c>
      <c r="G88" s="37">
        <v>1.5</v>
      </c>
    </row>
    <row r="89" spans="1:7" ht="12.75">
      <c r="A89" s="84" t="s">
        <v>61</v>
      </c>
      <c r="B89" s="36">
        <v>64.61538461538461</v>
      </c>
      <c r="C89" s="43">
        <v>1.6542933205851205</v>
      </c>
      <c r="D89" s="43">
        <v>2.560215853286496</v>
      </c>
      <c r="E89" s="43">
        <v>62</v>
      </c>
      <c r="F89" s="43">
        <v>67</v>
      </c>
      <c r="G89" s="37">
        <v>5</v>
      </c>
    </row>
    <row r="90" spans="1:7" ht="12.75">
      <c r="A90" s="46" t="s">
        <v>59</v>
      </c>
      <c r="B90" s="38">
        <v>26.93846153846153</v>
      </c>
      <c r="C90" s="42">
        <v>0.6282312919724956</v>
      </c>
      <c r="D90" s="42">
        <v>2.3320978856774546</v>
      </c>
      <c r="E90" s="42">
        <v>25.9</v>
      </c>
      <c r="F90" s="42">
        <v>28.3</v>
      </c>
      <c r="G90" s="39">
        <v>2.4</v>
      </c>
    </row>
    <row r="92" ht="12.75">
      <c r="A92" t="s">
        <v>106</v>
      </c>
    </row>
    <row r="94" spans="1:7" ht="13.5" thickBot="1">
      <c r="A94" s="81"/>
      <c r="B94" s="82" t="s">
        <v>75</v>
      </c>
      <c r="C94" s="82" t="s">
        <v>57</v>
      </c>
      <c r="D94" s="82" t="s">
        <v>58</v>
      </c>
      <c r="E94" s="82" t="s">
        <v>59</v>
      </c>
      <c r="F94" s="131" t="s">
        <v>60</v>
      </c>
      <c r="G94" s="83" t="s">
        <v>61</v>
      </c>
    </row>
    <row r="95" spans="1:7" ht="13.5" thickTop="1">
      <c r="A95" s="128" t="s">
        <v>75</v>
      </c>
      <c r="B95" s="126">
        <v>1</v>
      </c>
      <c r="C95" s="122"/>
      <c r="D95" s="122"/>
      <c r="E95" s="122"/>
      <c r="F95" s="122"/>
      <c r="G95" s="123"/>
    </row>
    <row r="96" spans="1:7" ht="12.75">
      <c r="A96" s="129" t="s">
        <v>57</v>
      </c>
      <c r="B96" s="36">
        <v>-0.16257951731559686</v>
      </c>
      <c r="C96" s="43">
        <v>0.9999999999997101</v>
      </c>
      <c r="D96" s="43"/>
      <c r="E96" s="43"/>
      <c r="F96" s="43"/>
      <c r="G96" s="37"/>
    </row>
    <row r="97" spans="1:7" ht="12.75">
      <c r="A97" s="129" t="s">
        <v>58</v>
      </c>
      <c r="B97" s="36">
        <v>0.05494251404205477</v>
      </c>
      <c r="C97" s="43">
        <v>0.4374004756977595</v>
      </c>
      <c r="D97" s="43">
        <v>0.9999999999989538</v>
      </c>
      <c r="E97" s="43"/>
      <c r="F97" s="43"/>
      <c r="G97" s="37"/>
    </row>
    <row r="98" spans="1:7" ht="12.75">
      <c r="A98" s="129" t="s">
        <v>59</v>
      </c>
      <c r="B98" s="36">
        <v>-0.19821257015941204</v>
      </c>
      <c r="C98" s="43">
        <v>0.26803056169242967</v>
      </c>
      <c r="D98" s="43">
        <v>-0.05306192566241915</v>
      </c>
      <c r="E98" s="43">
        <v>0.999999999999882</v>
      </c>
      <c r="F98" s="43"/>
      <c r="G98" s="37"/>
    </row>
    <row r="99" spans="1:7" ht="12.75">
      <c r="A99" s="129" t="s">
        <v>60</v>
      </c>
      <c r="B99" s="36">
        <v>0.045146449388829515</v>
      </c>
      <c r="C99" s="43">
        <v>0.012603143380677258</v>
      </c>
      <c r="D99" s="43">
        <v>-0.018706451694165963</v>
      </c>
      <c r="E99" s="43">
        <v>0.2404196392429391</v>
      </c>
      <c r="F99" s="43">
        <v>1.0000000000000067</v>
      </c>
      <c r="G99" s="37"/>
    </row>
    <row r="100" spans="1:7" ht="12.75">
      <c r="A100" s="130" t="s">
        <v>61</v>
      </c>
      <c r="B100" s="38">
        <v>0.05552824886436231</v>
      </c>
      <c r="C100" s="42">
        <v>0.5651032145951043</v>
      </c>
      <c r="D100" s="42">
        <v>0.12922690944277615</v>
      </c>
      <c r="E100" s="42">
        <v>-0.18785156170092934</v>
      </c>
      <c r="F100" s="42">
        <v>0.26199557094504244</v>
      </c>
      <c r="G100" s="39">
        <v>1.0000000000000053</v>
      </c>
    </row>
    <row r="103" ht="12.75">
      <c r="A103" s="136" t="s">
        <v>164</v>
      </c>
    </row>
    <row r="105" spans="1:3" ht="12.75">
      <c r="A105" s="35" t="s">
        <v>69</v>
      </c>
      <c r="B105" s="125" t="s">
        <v>74</v>
      </c>
      <c r="C105" s="133">
        <v>0.5651032145951043</v>
      </c>
    </row>
    <row r="106" spans="1:3" ht="12.75">
      <c r="A106" s="36" t="s">
        <v>69</v>
      </c>
      <c r="B106" s="37" t="s">
        <v>70</v>
      </c>
      <c r="C106" s="134">
        <v>0.4374004756977595</v>
      </c>
    </row>
    <row r="107" spans="1:3" ht="12.75">
      <c r="A107" s="36" t="s">
        <v>69</v>
      </c>
      <c r="B107" s="37" t="s">
        <v>71</v>
      </c>
      <c r="C107" s="134">
        <v>0.26803056169242967</v>
      </c>
    </row>
    <row r="108" spans="1:3" ht="12.75">
      <c r="A108" s="36" t="s">
        <v>73</v>
      </c>
      <c r="B108" s="37" t="s">
        <v>74</v>
      </c>
      <c r="C108" s="134">
        <v>0.26199557094504244</v>
      </c>
    </row>
    <row r="109" spans="1:3" ht="12.75">
      <c r="A109" s="36" t="s">
        <v>71</v>
      </c>
      <c r="B109" s="37" t="s">
        <v>73</v>
      </c>
      <c r="C109" s="134">
        <v>0.2404196392429391</v>
      </c>
    </row>
    <row r="110" spans="1:3" ht="12.75">
      <c r="A110" s="36" t="s">
        <v>70</v>
      </c>
      <c r="B110" s="37" t="s">
        <v>74</v>
      </c>
      <c r="C110" s="134">
        <v>0.12922690944277615</v>
      </c>
    </row>
    <row r="111" spans="1:3" ht="12.75">
      <c r="A111" s="36" t="s">
        <v>67</v>
      </c>
      <c r="B111" s="37" t="s">
        <v>74</v>
      </c>
      <c r="C111" s="134">
        <v>0.05552824886436231</v>
      </c>
    </row>
    <row r="112" spans="1:3" ht="12.75">
      <c r="A112" s="36" t="s">
        <v>67</v>
      </c>
      <c r="B112" s="37" t="s">
        <v>70</v>
      </c>
      <c r="C112" s="134">
        <v>0.05494251404205477</v>
      </c>
    </row>
    <row r="113" spans="1:3" ht="12.75">
      <c r="A113" s="36" t="s">
        <v>67</v>
      </c>
      <c r="B113" s="37" t="s">
        <v>73</v>
      </c>
      <c r="C113" s="134">
        <v>0.045146449388829515</v>
      </c>
    </row>
    <row r="114" spans="1:3" ht="12.75">
      <c r="A114" s="36" t="s">
        <v>69</v>
      </c>
      <c r="B114" s="37" t="s">
        <v>73</v>
      </c>
      <c r="C114" s="134">
        <v>0.012603143380677258</v>
      </c>
    </row>
    <row r="115" spans="1:3" ht="12.75">
      <c r="A115" s="36" t="s">
        <v>70</v>
      </c>
      <c r="B115" s="37" t="s">
        <v>73</v>
      </c>
      <c r="C115" s="134">
        <v>-0.018706451694165963</v>
      </c>
    </row>
    <row r="116" spans="1:3" ht="12.75">
      <c r="A116" s="36" t="s">
        <v>70</v>
      </c>
      <c r="B116" s="37" t="s">
        <v>71</v>
      </c>
      <c r="C116" s="134">
        <v>-0.05306192566241915</v>
      </c>
    </row>
    <row r="117" spans="1:3" ht="12.75">
      <c r="A117" s="36" t="s">
        <v>67</v>
      </c>
      <c r="B117" s="37" t="s">
        <v>69</v>
      </c>
      <c r="C117" s="134">
        <v>-0.16257951731559686</v>
      </c>
    </row>
    <row r="118" spans="1:3" ht="12.75">
      <c r="A118" s="36" t="s">
        <v>71</v>
      </c>
      <c r="B118" s="37" t="s">
        <v>74</v>
      </c>
      <c r="C118" s="134">
        <v>-0.18785156170092934</v>
      </c>
    </row>
    <row r="119" spans="1:3" ht="12.75">
      <c r="A119" s="38" t="s">
        <v>67</v>
      </c>
      <c r="B119" s="39" t="s">
        <v>71</v>
      </c>
      <c r="C119" s="135">
        <v>-0.19821257015941204</v>
      </c>
    </row>
    <row r="122" ht="12.75">
      <c r="A122" t="s">
        <v>162</v>
      </c>
    </row>
    <row r="123" ht="12.75">
      <c r="A123" t="s">
        <v>163</v>
      </c>
    </row>
    <row r="124" ht="12.75">
      <c r="A124" t="s">
        <v>184</v>
      </c>
    </row>
    <row r="125" ht="12.75">
      <c r="A125" t="s">
        <v>185</v>
      </c>
    </row>
    <row r="127" ht="12.75">
      <c r="A127" s="121" t="s">
        <v>161</v>
      </c>
    </row>
    <row r="129" spans="1:7" ht="13.5" thickBot="1">
      <c r="A129" s="108" t="s">
        <v>98</v>
      </c>
      <c r="B129" s="78" t="s">
        <v>99</v>
      </c>
      <c r="C129" s="79" t="s">
        <v>100</v>
      </c>
      <c r="D129" s="79" t="s">
        <v>101</v>
      </c>
      <c r="E129" s="79" t="s">
        <v>102</v>
      </c>
      <c r="F129" s="79" t="s">
        <v>103</v>
      </c>
      <c r="G129" s="80" t="s">
        <v>104</v>
      </c>
    </row>
    <row r="130" spans="1:7" ht="13.5" thickTop="1">
      <c r="A130" s="127" t="s">
        <v>61</v>
      </c>
      <c r="B130" s="36">
        <v>8.17857142857143</v>
      </c>
      <c r="C130" s="43">
        <v>1.9367726855194225</v>
      </c>
      <c r="D130" s="43">
        <v>23.681063403730924</v>
      </c>
      <c r="E130" s="43">
        <v>4.35</v>
      </c>
      <c r="F130" s="43">
        <v>13.9</v>
      </c>
      <c r="G130" s="37">
        <v>9.55</v>
      </c>
    </row>
    <row r="131" spans="1:7" ht="12.75">
      <c r="A131" s="84" t="s">
        <v>60</v>
      </c>
      <c r="B131" s="36">
        <v>9.553571428571427</v>
      </c>
      <c r="C131" s="43">
        <v>1.8320361056805212</v>
      </c>
      <c r="D131" s="43">
        <v>19.176452694973683</v>
      </c>
      <c r="E131" s="43">
        <v>5</v>
      </c>
      <c r="F131" s="43">
        <v>13.8</v>
      </c>
      <c r="G131" s="37">
        <v>8.8</v>
      </c>
    </row>
    <row r="132" spans="1:7" ht="12.75">
      <c r="A132" s="84" t="s">
        <v>59</v>
      </c>
      <c r="B132" s="36">
        <v>9.870238095238095</v>
      </c>
      <c r="C132" s="43">
        <v>0.4494784707765183</v>
      </c>
      <c r="D132" s="43">
        <v>4.553876678956403</v>
      </c>
      <c r="E132" s="43">
        <v>9</v>
      </c>
      <c r="F132" s="43">
        <v>11</v>
      </c>
      <c r="G132" s="37">
        <v>2</v>
      </c>
    </row>
    <row r="133" spans="1:7" ht="12.75">
      <c r="A133" s="84" t="s">
        <v>57</v>
      </c>
      <c r="B133" s="36">
        <v>14.91904761904762</v>
      </c>
      <c r="C133" s="43">
        <v>0.5720631397211738</v>
      </c>
      <c r="D133" s="43">
        <v>3.834448111760182</v>
      </c>
      <c r="E133" s="43">
        <v>13.8</v>
      </c>
      <c r="F133" s="43">
        <v>16.8</v>
      </c>
      <c r="G133" s="37">
        <v>3</v>
      </c>
    </row>
    <row r="134" spans="1:7" ht="12.75">
      <c r="A134" s="84" t="s">
        <v>58</v>
      </c>
      <c r="B134" s="36">
        <v>27.438095238095237</v>
      </c>
      <c r="C134" s="43">
        <v>0.6560895630470477</v>
      </c>
      <c r="D134" s="43">
        <v>2.3911629337014926</v>
      </c>
      <c r="E134" s="43">
        <v>25.5</v>
      </c>
      <c r="F134" s="43">
        <v>28.8</v>
      </c>
      <c r="G134" s="37">
        <v>3.3</v>
      </c>
    </row>
    <row r="135" spans="1:7" ht="12.75">
      <c r="A135" s="46" t="s">
        <v>75</v>
      </c>
      <c r="B135" s="38">
        <v>67.27380952380952</v>
      </c>
      <c r="C135" s="42">
        <v>1.2305746864603204</v>
      </c>
      <c r="D135" s="42">
        <v>1.829203214699468</v>
      </c>
      <c r="E135" s="42">
        <v>65</v>
      </c>
      <c r="F135" s="42">
        <v>70.5</v>
      </c>
      <c r="G135" s="39">
        <v>5.5</v>
      </c>
    </row>
    <row r="137" ht="12.75">
      <c r="A137" t="s">
        <v>165</v>
      </c>
    </row>
    <row r="139" spans="1:7" ht="13.5" thickBot="1">
      <c r="A139" s="81"/>
      <c r="B139" s="82" t="s">
        <v>75</v>
      </c>
      <c r="C139" s="82" t="s">
        <v>57</v>
      </c>
      <c r="D139" s="82" t="s">
        <v>58</v>
      </c>
      <c r="E139" s="82" t="s">
        <v>59</v>
      </c>
      <c r="F139" s="131" t="s">
        <v>60</v>
      </c>
      <c r="G139" s="83" t="s">
        <v>61</v>
      </c>
    </row>
    <row r="140" spans="1:7" ht="13.5" thickTop="1">
      <c r="A140" s="128" t="s">
        <v>75</v>
      </c>
      <c r="B140" s="126">
        <v>1</v>
      </c>
      <c r="C140" s="122"/>
      <c r="D140" s="122"/>
      <c r="E140" s="122"/>
      <c r="F140" s="122"/>
      <c r="G140" s="123"/>
    </row>
    <row r="141" spans="1:7" ht="12.75">
      <c r="A141" s="129" t="s">
        <v>57</v>
      </c>
      <c r="B141" s="36">
        <v>0.16170117850346896</v>
      </c>
      <c r="C141" s="43">
        <v>1.0000000000000528</v>
      </c>
      <c r="D141" s="43"/>
      <c r="E141" s="43"/>
      <c r="F141" s="43"/>
      <c r="G141" s="37"/>
    </row>
    <row r="142" spans="1:7" ht="12.75">
      <c r="A142" s="129" t="s">
        <v>58</v>
      </c>
      <c r="B142" s="36">
        <v>-0.19428508962363011</v>
      </c>
      <c r="C142" s="43">
        <v>0.2397621921256717</v>
      </c>
      <c r="D142" s="43">
        <v>0.9999999999999138</v>
      </c>
      <c r="E142" s="43"/>
      <c r="F142" s="43"/>
      <c r="G142" s="37"/>
    </row>
    <row r="143" spans="1:7" ht="12.75">
      <c r="A143" s="129" t="s">
        <v>59</v>
      </c>
      <c r="B143" s="36">
        <v>-0.1240906401867909</v>
      </c>
      <c r="C143" s="43">
        <v>0.1480452835807507</v>
      </c>
      <c r="D143" s="43">
        <v>0.34900017818183393</v>
      </c>
      <c r="E143" s="43">
        <v>1.0000000000000615</v>
      </c>
      <c r="F143" s="43"/>
      <c r="G143" s="37"/>
    </row>
    <row r="144" spans="1:7" ht="12.75">
      <c r="A144" s="129" t="s">
        <v>60</v>
      </c>
      <c r="B144" s="36">
        <v>-0.1630745301515808</v>
      </c>
      <c r="C144" s="43">
        <v>-0.14489303286163946</v>
      </c>
      <c r="D144" s="43">
        <v>-0.2670339354151699</v>
      </c>
      <c r="E144" s="43">
        <v>0.2934613467019464</v>
      </c>
      <c r="F144" s="43">
        <v>0.9999999999999869</v>
      </c>
      <c r="G144" s="37"/>
    </row>
    <row r="145" spans="1:7" ht="12.75">
      <c r="A145" s="130" t="s">
        <v>61</v>
      </c>
      <c r="B145" s="38">
        <v>-0.15912591289990305</v>
      </c>
      <c r="C145" s="42">
        <v>-0.11223704906409673</v>
      </c>
      <c r="D145" s="42">
        <v>-0.1775500856613935</v>
      </c>
      <c r="E145" s="42">
        <v>0.04501089022152638</v>
      </c>
      <c r="F145" s="42">
        <v>0.4651082773519968</v>
      </c>
      <c r="G145" s="39">
        <v>1.000000000000009</v>
      </c>
    </row>
    <row r="148" ht="12.75">
      <c r="A148" s="136" t="s">
        <v>183</v>
      </c>
    </row>
    <row r="150" spans="1:3" ht="12.75">
      <c r="A150" s="35" t="s">
        <v>73</v>
      </c>
      <c r="B150" s="125" t="s">
        <v>74</v>
      </c>
      <c r="C150" s="133">
        <v>0.4651082773519968</v>
      </c>
    </row>
    <row r="151" spans="1:3" ht="12.75">
      <c r="A151" s="36" t="s">
        <v>70</v>
      </c>
      <c r="B151" s="37" t="s">
        <v>71</v>
      </c>
      <c r="C151" s="134">
        <v>0.34900017818183393</v>
      </c>
    </row>
    <row r="152" spans="1:3" ht="12.75">
      <c r="A152" s="36" t="s">
        <v>71</v>
      </c>
      <c r="B152" s="37" t="s">
        <v>73</v>
      </c>
      <c r="C152" s="134">
        <v>0.2934613467019464</v>
      </c>
    </row>
    <row r="153" spans="1:3" ht="12.75">
      <c r="A153" s="36" t="s">
        <v>69</v>
      </c>
      <c r="B153" s="37" t="s">
        <v>70</v>
      </c>
      <c r="C153" s="134">
        <v>0.2397621921256717</v>
      </c>
    </row>
    <row r="154" spans="1:3" ht="12.75">
      <c r="A154" s="36" t="s">
        <v>67</v>
      </c>
      <c r="B154" s="37" t="s">
        <v>69</v>
      </c>
      <c r="C154" s="134">
        <v>0.16170117850346896</v>
      </c>
    </row>
    <row r="155" spans="1:3" ht="12.75">
      <c r="A155" s="36" t="s">
        <v>69</v>
      </c>
      <c r="B155" s="37" t="s">
        <v>71</v>
      </c>
      <c r="C155" s="134">
        <v>0.1480452835807507</v>
      </c>
    </row>
    <row r="156" spans="1:3" ht="12.75">
      <c r="A156" s="36" t="s">
        <v>71</v>
      </c>
      <c r="B156" s="37" t="s">
        <v>74</v>
      </c>
      <c r="C156" s="134">
        <v>0.04501089022152638</v>
      </c>
    </row>
    <row r="157" spans="1:3" ht="12.75">
      <c r="A157" s="36" t="s">
        <v>69</v>
      </c>
      <c r="B157" s="37" t="s">
        <v>74</v>
      </c>
      <c r="C157" s="134">
        <v>-0.11223704906409673</v>
      </c>
    </row>
    <row r="158" spans="1:3" ht="12.75">
      <c r="A158" s="36" t="s">
        <v>67</v>
      </c>
      <c r="B158" s="37" t="s">
        <v>71</v>
      </c>
      <c r="C158" s="134">
        <v>-0.1240906401867909</v>
      </c>
    </row>
    <row r="159" spans="1:3" ht="12.75">
      <c r="A159" s="36" t="s">
        <v>69</v>
      </c>
      <c r="B159" s="37" t="s">
        <v>73</v>
      </c>
      <c r="C159" s="134">
        <v>-0.14489303286163946</v>
      </c>
    </row>
    <row r="160" spans="1:3" ht="12.75">
      <c r="A160" s="36" t="s">
        <v>67</v>
      </c>
      <c r="B160" s="37" t="s">
        <v>74</v>
      </c>
      <c r="C160" s="134">
        <v>-0.15912591289990305</v>
      </c>
    </row>
    <row r="161" spans="1:3" ht="12.75">
      <c r="A161" s="36" t="s">
        <v>67</v>
      </c>
      <c r="B161" s="37" t="s">
        <v>73</v>
      </c>
      <c r="C161" s="134">
        <v>-0.1630745301515808</v>
      </c>
    </row>
    <row r="162" spans="1:3" ht="12.75">
      <c r="A162" s="36" t="s">
        <v>70</v>
      </c>
      <c r="B162" s="37" t="s">
        <v>74</v>
      </c>
      <c r="C162" s="134">
        <v>-0.1775500856613935</v>
      </c>
    </row>
    <row r="163" spans="1:3" ht="12.75">
      <c r="A163" s="36" t="s">
        <v>67</v>
      </c>
      <c r="B163" s="37" t="s">
        <v>70</v>
      </c>
      <c r="C163" s="134">
        <v>-0.19428508962363011</v>
      </c>
    </row>
    <row r="164" spans="1:3" ht="12.75">
      <c r="A164" s="38" t="s">
        <v>70</v>
      </c>
      <c r="B164" s="39" t="s">
        <v>73</v>
      </c>
      <c r="C164" s="135">
        <v>-0.2670339354151699</v>
      </c>
    </row>
    <row r="167" ht="12.75">
      <c r="A167" t="s">
        <v>166</v>
      </c>
    </row>
    <row r="170" spans="1:7" ht="12.75">
      <c r="A170" s="100" t="s">
        <v>167</v>
      </c>
      <c r="B170" s="100"/>
      <c r="C170" s="100"/>
      <c r="D170" s="100"/>
      <c r="E170" s="100"/>
      <c r="F170" s="100"/>
      <c r="G170" s="100"/>
    </row>
    <row r="171" spans="1:7" ht="12.75">
      <c r="A171" s="100"/>
      <c r="B171" s="100"/>
      <c r="C171" s="100"/>
      <c r="D171" s="100"/>
      <c r="E171" s="100"/>
      <c r="F171" s="100"/>
      <c r="G171" s="100"/>
    </row>
    <row r="172" spans="3:7" ht="12.75">
      <c r="C172" s="100"/>
      <c r="D172" s="100"/>
      <c r="E172" s="100"/>
      <c r="F172" s="100"/>
      <c r="G172" s="100"/>
    </row>
    <row r="173" spans="1:7" ht="12.75">
      <c r="A173" s="121" t="s">
        <v>175</v>
      </c>
      <c r="B173" s="100"/>
      <c r="C173" s="100"/>
      <c r="D173" s="100"/>
      <c r="E173" s="100"/>
      <c r="F173" s="100"/>
      <c r="G173" s="100"/>
    </row>
    <row r="174" spans="1:7" ht="12.75">
      <c r="A174" s="100"/>
      <c r="B174" s="100"/>
      <c r="C174" s="100"/>
      <c r="D174" s="100"/>
      <c r="E174" s="100"/>
      <c r="F174" s="100"/>
      <c r="G174" s="100"/>
    </row>
    <row r="175" spans="2:7" ht="12.75">
      <c r="B175" s="137"/>
      <c r="C175" s="147" t="s">
        <v>136</v>
      </c>
      <c r="D175" s="148"/>
      <c r="E175" s="149"/>
      <c r="F175" s="147" t="s">
        <v>135</v>
      </c>
      <c r="G175" s="150"/>
    </row>
    <row r="176" spans="2:7" ht="12.75">
      <c r="B176" s="144" t="s">
        <v>170</v>
      </c>
      <c r="C176" s="132" t="s">
        <v>171</v>
      </c>
      <c r="D176" s="145" t="s">
        <v>173</v>
      </c>
      <c r="E176" s="144" t="s">
        <v>170</v>
      </c>
      <c r="F176" s="132" t="s">
        <v>171</v>
      </c>
      <c r="G176" s="146" t="s">
        <v>173</v>
      </c>
    </row>
    <row r="177" spans="1:9" ht="12.75">
      <c r="A177" s="35" t="s">
        <v>61</v>
      </c>
      <c r="B177" s="138">
        <v>7.72</v>
      </c>
      <c r="C177" s="139">
        <v>1.86</v>
      </c>
      <c r="D177" s="140">
        <f aca="true" t="shared" si="0" ref="D177:D182">C177/B177</f>
        <v>0.24093264248704666</v>
      </c>
      <c r="E177" s="138">
        <v>8.18</v>
      </c>
      <c r="F177" s="139">
        <v>3.84</v>
      </c>
      <c r="G177" s="140">
        <f aca="true" t="shared" si="1" ref="G177:G182">F177/E177</f>
        <v>0.46943765281173594</v>
      </c>
      <c r="I177" t="s">
        <v>176</v>
      </c>
    </row>
    <row r="178" spans="1:7" ht="12.75">
      <c r="A178" s="36" t="s">
        <v>60</v>
      </c>
      <c r="B178" s="138">
        <v>9.35</v>
      </c>
      <c r="C178" s="139">
        <v>3.85</v>
      </c>
      <c r="D178" s="140">
        <f t="shared" si="0"/>
        <v>0.411764705882353</v>
      </c>
      <c r="E178" s="138">
        <v>9.55</v>
      </c>
      <c r="F178" s="139">
        <v>3.44</v>
      </c>
      <c r="G178" s="140">
        <f t="shared" si="1"/>
        <v>0.3602094240837696</v>
      </c>
    </row>
    <row r="179" spans="1:7" ht="12.75">
      <c r="A179" s="36" t="s">
        <v>59</v>
      </c>
      <c r="B179" s="138">
        <v>9.79</v>
      </c>
      <c r="C179" s="139">
        <v>0.11</v>
      </c>
      <c r="D179" s="140">
        <f t="shared" si="0"/>
        <v>0.011235955056179777</v>
      </c>
      <c r="E179" s="138">
        <v>9.87</v>
      </c>
      <c r="F179" s="139">
        <v>0.21</v>
      </c>
      <c r="G179" s="140">
        <f t="shared" si="1"/>
        <v>0.02127659574468085</v>
      </c>
    </row>
    <row r="180" spans="1:10" ht="12.75">
      <c r="A180" s="36" t="s">
        <v>57</v>
      </c>
      <c r="B180" s="138">
        <v>15</v>
      </c>
      <c r="C180" s="139">
        <v>0.19</v>
      </c>
      <c r="D180" s="140">
        <f t="shared" si="0"/>
        <v>0.012666666666666666</v>
      </c>
      <c r="E180" s="138">
        <v>14.9</v>
      </c>
      <c r="F180" s="139">
        <v>0.3</v>
      </c>
      <c r="G180" s="140">
        <f t="shared" si="1"/>
        <v>0.020134228187919462</v>
      </c>
      <c r="H180" s="151"/>
      <c r="I180" s="152" t="s">
        <v>177</v>
      </c>
      <c r="J180" s="153" t="s">
        <v>172</v>
      </c>
    </row>
    <row r="181" spans="1:10" ht="12.75">
      <c r="A181" s="36" t="s">
        <v>58</v>
      </c>
      <c r="B181" s="138">
        <v>26.9</v>
      </c>
      <c r="C181" s="139">
        <v>0.42</v>
      </c>
      <c r="D181" s="140">
        <f t="shared" si="0"/>
        <v>0.015613382899628252</v>
      </c>
      <c r="E181" s="138">
        <v>27.4</v>
      </c>
      <c r="F181" s="139">
        <v>0.4</v>
      </c>
      <c r="G181" s="140">
        <f t="shared" si="1"/>
        <v>0.014598540145985403</v>
      </c>
      <c r="I181" s="36">
        <f>D177+G177</f>
        <v>0.7103702952987826</v>
      </c>
      <c r="J181" s="84">
        <f aca="true" t="shared" si="2" ref="J181:J186">SQRT(I181)</f>
        <v>0.8428346785098384</v>
      </c>
    </row>
    <row r="182" spans="1:10" ht="12.75">
      <c r="A182" s="38" t="s">
        <v>75</v>
      </c>
      <c r="B182" s="141">
        <v>64.6</v>
      </c>
      <c r="C182" s="142">
        <v>2.96</v>
      </c>
      <c r="D182" s="143">
        <f t="shared" si="0"/>
        <v>0.04582043343653251</v>
      </c>
      <c r="E182" s="141">
        <v>67.3</v>
      </c>
      <c r="F182" s="142">
        <v>1.55</v>
      </c>
      <c r="G182" s="143">
        <f t="shared" si="1"/>
        <v>0.023031203566121844</v>
      </c>
      <c r="I182" s="36">
        <f>G178+D178</f>
        <v>0.7719741299661226</v>
      </c>
      <c r="J182" s="84">
        <f t="shared" si="2"/>
        <v>0.8786205836230577</v>
      </c>
    </row>
    <row r="183" spans="9:10" ht="12.75">
      <c r="I183" s="36">
        <f>G179+D179</f>
        <v>0.03251255080086063</v>
      </c>
      <c r="J183" s="84">
        <f t="shared" si="2"/>
        <v>0.18031237007166376</v>
      </c>
    </row>
    <row r="184" spans="2:10" ht="12.75">
      <c r="B184" s="154" t="s">
        <v>174</v>
      </c>
      <c r="I184" s="36">
        <f>G180+D180</f>
        <v>0.03280089485458613</v>
      </c>
      <c r="J184" s="84">
        <f t="shared" si="2"/>
        <v>0.18111017324983741</v>
      </c>
    </row>
    <row r="185" spans="1:10" ht="12.75">
      <c r="A185" s="35" t="s">
        <v>61</v>
      </c>
      <c r="B185" s="84">
        <f>(E177-B177)/J181</f>
        <v>0.5457772582557902</v>
      </c>
      <c r="I185" s="36">
        <f>G181+D181</f>
        <v>0.030211923045613653</v>
      </c>
      <c r="J185" s="84">
        <f t="shared" si="2"/>
        <v>0.17381577329348927</v>
      </c>
    </row>
    <row r="186" spans="1:10" ht="12.75">
      <c r="A186" s="36" t="s">
        <v>60</v>
      </c>
      <c r="B186" s="84">
        <f>(E178-B178)/J182</f>
        <v>0.22762954081417727</v>
      </c>
      <c r="I186" s="38">
        <f>G182+D182</f>
        <v>0.06885163700265436</v>
      </c>
      <c r="J186" s="46">
        <f t="shared" si="2"/>
        <v>0.26239595462326465</v>
      </c>
    </row>
    <row r="187" spans="1:2" ht="12.75">
      <c r="A187" s="36" t="s">
        <v>59</v>
      </c>
      <c r="B187" s="84">
        <f>(E179-B179)/J183</f>
        <v>0.44367449647633544</v>
      </c>
    </row>
    <row r="188" spans="1:2" ht="12.75">
      <c r="A188" s="36" t="s">
        <v>57</v>
      </c>
      <c r="B188" s="84">
        <f>(B180-E180)/J184</f>
        <v>0.5521500985041403</v>
      </c>
    </row>
    <row r="189" spans="1:2" ht="12.75">
      <c r="A189" s="36" t="s">
        <v>58</v>
      </c>
      <c r="B189" s="84">
        <f>(E181-B181)/J185</f>
        <v>2.876608897604167</v>
      </c>
    </row>
    <row r="190" spans="1:2" ht="12.75">
      <c r="A190" s="38" t="s">
        <v>75</v>
      </c>
      <c r="B190" s="46">
        <f>(E182-B182)/J186</f>
        <v>10.289792782348842</v>
      </c>
    </row>
    <row r="192" ht="12.75">
      <c r="A192" t="s">
        <v>178</v>
      </c>
    </row>
    <row r="193" ht="12.75">
      <c r="A193" t="s">
        <v>179</v>
      </c>
    </row>
    <row r="194" ht="12.75">
      <c r="A194" t="s">
        <v>180</v>
      </c>
    </row>
  </sheetData>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L155"/>
  <sheetViews>
    <sheetView workbookViewId="0" topLeftCell="A1">
      <selection activeCell="A1" sqref="A1"/>
    </sheetView>
  </sheetViews>
  <sheetFormatPr defaultColWidth="11.421875" defaultRowHeight="12.75"/>
  <cols>
    <col min="6" max="6" width="12.140625" style="0" customWidth="1"/>
  </cols>
  <sheetData>
    <row r="1" ht="13.5" thickBot="1"/>
    <row r="2" spans="1:3" ht="13.5" thickBot="1">
      <c r="A2" s="32" t="s">
        <v>80</v>
      </c>
      <c r="B2" s="33"/>
      <c r="C2" s="34"/>
    </row>
    <row r="3" spans="1:2" ht="12.75">
      <c r="A3" s="54" t="s">
        <v>114</v>
      </c>
      <c r="B3" s="54"/>
    </row>
    <row r="5" ht="12.75">
      <c r="A5" s="57" t="s">
        <v>81</v>
      </c>
    </row>
    <row r="7" spans="2:6" ht="12.75">
      <c r="B7" s="73" t="s">
        <v>86</v>
      </c>
      <c r="C7" s="74" t="s">
        <v>111</v>
      </c>
      <c r="D7" s="75"/>
      <c r="E7" s="76" t="s">
        <v>86</v>
      </c>
      <c r="F7" s="76" t="s">
        <v>110</v>
      </c>
    </row>
    <row r="8" spans="2:6" ht="12.75">
      <c r="B8" s="104" t="s">
        <v>135</v>
      </c>
      <c r="C8" s="55">
        <v>42</v>
      </c>
      <c r="E8" s="44" t="s">
        <v>135</v>
      </c>
      <c r="F8" s="105">
        <v>0.76</v>
      </c>
    </row>
    <row r="9" spans="2:6" ht="12.75">
      <c r="B9" s="104" t="s">
        <v>136</v>
      </c>
      <c r="C9" s="55">
        <v>13</v>
      </c>
      <c r="E9" s="46" t="s">
        <v>136</v>
      </c>
      <c r="F9" s="106">
        <v>0.24</v>
      </c>
    </row>
    <row r="10" spans="2:6" ht="12.75">
      <c r="B10" s="73" t="s">
        <v>82</v>
      </c>
      <c r="C10" s="56">
        <v>55</v>
      </c>
      <c r="E10" s="76" t="s">
        <v>82</v>
      </c>
      <c r="F10" s="107">
        <v>1</v>
      </c>
    </row>
    <row r="12" ht="12.75">
      <c r="A12" t="s">
        <v>83</v>
      </c>
    </row>
    <row r="13" ht="12.75">
      <c r="A13" t="s">
        <v>134</v>
      </c>
    </row>
    <row r="15" ht="12.75">
      <c r="A15" s="58" t="s">
        <v>84</v>
      </c>
    </row>
    <row r="17" spans="2:6" ht="12.75">
      <c r="B17" s="76" t="s">
        <v>87</v>
      </c>
      <c r="C17" s="76" t="s">
        <v>111</v>
      </c>
      <c r="D17" s="75"/>
      <c r="E17" s="76" t="s">
        <v>87</v>
      </c>
      <c r="F17" s="76" t="s">
        <v>110</v>
      </c>
    </row>
    <row r="18" spans="2:6" ht="12.75">
      <c r="B18" s="44" t="s">
        <v>137</v>
      </c>
      <c r="C18" s="44">
        <v>24</v>
      </c>
      <c r="E18" s="44" t="s">
        <v>137</v>
      </c>
      <c r="F18" s="105">
        <v>0.44</v>
      </c>
    </row>
    <row r="19" spans="2:6" ht="12.75">
      <c r="B19" s="46" t="s">
        <v>138</v>
      </c>
      <c r="C19" s="46">
        <v>31</v>
      </c>
      <c r="E19" s="46" t="s">
        <v>138</v>
      </c>
      <c r="F19" s="106">
        <v>0.56</v>
      </c>
    </row>
    <row r="20" spans="2:6" ht="12.75">
      <c r="B20" s="76" t="s">
        <v>82</v>
      </c>
      <c r="C20" s="45">
        <v>55</v>
      </c>
      <c r="E20" s="76" t="s">
        <v>82</v>
      </c>
      <c r="F20" s="107">
        <v>1</v>
      </c>
    </row>
    <row r="22" ht="12.75">
      <c r="A22" s="58" t="s">
        <v>85</v>
      </c>
    </row>
    <row r="24" spans="2:6" ht="12.75">
      <c r="B24" s="76" t="s">
        <v>69</v>
      </c>
      <c r="C24" s="76" t="s">
        <v>111</v>
      </c>
      <c r="D24" s="75"/>
      <c r="E24" s="76" t="s">
        <v>69</v>
      </c>
      <c r="F24" s="76" t="s">
        <v>110</v>
      </c>
    </row>
    <row r="25" spans="2:6" ht="12.75">
      <c r="B25" s="44" t="s">
        <v>139</v>
      </c>
      <c r="C25" s="44">
        <v>30</v>
      </c>
      <c r="E25" s="44" t="s">
        <v>139</v>
      </c>
      <c r="F25" s="105">
        <v>0.55</v>
      </c>
    </row>
    <row r="26" spans="2:6" ht="12.75">
      <c r="B26" s="46" t="s">
        <v>140</v>
      </c>
      <c r="C26" s="46">
        <v>25</v>
      </c>
      <c r="E26" s="46" t="s">
        <v>140</v>
      </c>
      <c r="F26" s="106">
        <v>0.45</v>
      </c>
    </row>
    <row r="27" spans="2:6" ht="12.75">
      <c r="B27" s="76" t="s">
        <v>82</v>
      </c>
      <c r="C27" s="45">
        <v>55</v>
      </c>
      <c r="E27" s="76" t="s">
        <v>82</v>
      </c>
      <c r="F27" s="107">
        <v>1</v>
      </c>
    </row>
    <row r="29" ht="12.75">
      <c r="A29" s="58" t="s">
        <v>88</v>
      </c>
    </row>
    <row r="31" spans="2:6" ht="12.75">
      <c r="B31" s="76" t="s">
        <v>70</v>
      </c>
      <c r="C31" s="76" t="s">
        <v>111</v>
      </c>
      <c r="D31" s="75"/>
      <c r="E31" s="76" t="s">
        <v>70</v>
      </c>
      <c r="F31" s="76" t="s">
        <v>110</v>
      </c>
    </row>
    <row r="32" spans="2:6" ht="12.75">
      <c r="B32" s="44" t="s">
        <v>141</v>
      </c>
      <c r="C32" s="44">
        <v>27</v>
      </c>
      <c r="E32" s="44" t="s">
        <v>141</v>
      </c>
      <c r="F32" s="105">
        <v>0.49</v>
      </c>
    </row>
    <row r="33" spans="2:6" ht="12.75">
      <c r="B33" s="46" t="s">
        <v>142</v>
      </c>
      <c r="C33" s="46">
        <v>28</v>
      </c>
      <c r="E33" s="46" t="s">
        <v>142</v>
      </c>
      <c r="F33" s="106">
        <v>0.51</v>
      </c>
    </row>
    <row r="34" spans="2:6" ht="12.75">
      <c r="B34" s="76" t="s">
        <v>82</v>
      </c>
      <c r="C34" s="45">
        <v>55</v>
      </c>
      <c r="E34" s="76" t="s">
        <v>82</v>
      </c>
      <c r="F34" s="107">
        <v>1</v>
      </c>
    </row>
    <row r="36" ht="12.75">
      <c r="A36" s="58" t="s">
        <v>89</v>
      </c>
    </row>
    <row r="38" spans="2:6" ht="12.75">
      <c r="B38" s="76" t="s">
        <v>72</v>
      </c>
      <c r="C38" s="76" t="s">
        <v>111</v>
      </c>
      <c r="D38" s="75"/>
      <c r="E38" s="76" t="s">
        <v>72</v>
      </c>
      <c r="F38" s="76" t="s">
        <v>110</v>
      </c>
    </row>
    <row r="39" spans="2:6" ht="12.75">
      <c r="B39" s="44" t="s">
        <v>143</v>
      </c>
      <c r="C39" s="44">
        <v>27</v>
      </c>
      <c r="E39" s="44" t="s">
        <v>143</v>
      </c>
      <c r="F39" s="105">
        <v>0.49</v>
      </c>
    </row>
    <row r="40" spans="2:6" ht="12.75">
      <c r="B40" s="46" t="s">
        <v>144</v>
      </c>
      <c r="C40" s="46">
        <v>28</v>
      </c>
      <c r="E40" s="46" t="s">
        <v>144</v>
      </c>
      <c r="F40" s="106">
        <v>0.51</v>
      </c>
    </row>
    <row r="41" spans="2:6" ht="12.75">
      <c r="B41" s="76" t="s">
        <v>82</v>
      </c>
      <c r="C41" s="45">
        <v>55</v>
      </c>
      <c r="E41" s="76" t="s">
        <v>82</v>
      </c>
      <c r="F41" s="107">
        <v>1</v>
      </c>
    </row>
    <row r="43" ht="12.75">
      <c r="A43" t="s">
        <v>117</v>
      </c>
    </row>
    <row r="44" ht="12.75">
      <c r="A44" t="s">
        <v>121</v>
      </c>
    </row>
    <row r="45" ht="12.75">
      <c r="A45" t="s">
        <v>120</v>
      </c>
    </row>
    <row r="46" ht="12.75">
      <c r="A46" t="s">
        <v>118</v>
      </c>
    </row>
    <row r="48" spans="1:5" ht="12.75">
      <c r="A48" s="120" t="s">
        <v>157</v>
      </c>
      <c r="B48" s="120"/>
      <c r="C48" s="120"/>
      <c r="D48" s="120"/>
      <c r="E48" s="120"/>
    </row>
    <row r="50" spans="2:3" ht="12.75">
      <c r="B50" s="118" t="s">
        <v>151</v>
      </c>
      <c r="C50" s="119" t="s">
        <v>152</v>
      </c>
    </row>
    <row r="51" spans="2:3" ht="12.75">
      <c r="B51" s="114" t="s">
        <v>86</v>
      </c>
      <c r="C51" s="116" t="s">
        <v>135</v>
      </c>
    </row>
    <row r="52" spans="2:3" ht="12.75">
      <c r="B52" s="114" t="s">
        <v>67</v>
      </c>
      <c r="C52" s="116" t="s">
        <v>155</v>
      </c>
    </row>
    <row r="53" spans="2:3" ht="12.75">
      <c r="B53" s="114" t="s">
        <v>69</v>
      </c>
      <c r="C53" s="116" t="s">
        <v>156</v>
      </c>
    </row>
    <row r="54" spans="2:3" ht="12.75">
      <c r="B54" s="114" t="s">
        <v>154</v>
      </c>
      <c r="C54" s="116" t="s">
        <v>155</v>
      </c>
    </row>
    <row r="55" spans="2:3" ht="12.75">
      <c r="B55" s="115" t="s">
        <v>153</v>
      </c>
      <c r="C55" s="117" t="s">
        <v>155</v>
      </c>
    </row>
    <row r="58" spans="1:2" ht="12.75">
      <c r="A58" s="54" t="s">
        <v>115</v>
      </c>
      <c r="B58" s="54"/>
    </row>
    <row r="60" ht="12.75">
      <c r="A60" s="59" t="s">
        <v>92</v>
      </c>
    </row>
    <row r="61" spans="4:12" ht="12.75">
      <c r="D61" s="161" t="s">
        <v>87</v>
      </c>
      <c r="E61" s="162"/>
      <c r="F61" s="77"/>
      <c r="G61" s="75"/>
      <c r="H61" s="75"/>
      <c r="I61" s="75"/>
      <c r="J61" s="161" t="s">
        <v>87</v>
      </c>
      <c r="K61" s="162"/>
      <c r="L61" s="36"/>
    </row>
    <row r="62" spans="4:12" ht="12.75">
      <c r="D62" s="36" t="s">
        <v>137</v>
      </c>
      <c r="E62" s="43" t="s">
        <v>138</v>
      </c>
      <c r="F62" s="38"/>
      <c r="J62" s="36" t="s">
        <v>137</v>
      </c>
      <c r="K62" s="43" t="s">
        <v>138</v>
      </c>
      <c r="L62" s="38"/>
    </row>
    <row r="63" spans="1:12" ht="12.75">
      <c r="A63" s="40"/>
      <c r="B63" s="159" t="s">
        <v>86</v>
      </c>
      <c r="C63" s="41" t="s">
        <v>135</v>
      </c>
      <c r="D63" s="35">
        <v>13</v>
      </c>
      <c r="E63" s="41">
        <v>29</v>
      </c>
      <c r="F63" s="44">
        <v>42</v>
      </c>
      <c r="H63" s="159" t="s">
        <v>86</v>
      </c>
      <c r="I63" s="41" t="s">
        <v>135</v>
      </c>
      <c r="J63" s="110">
        <v>0.2364</v>
      </c>
      <c r="K63" s="111">
        <v>0.5273</v>
      </c>
      <c r="L63" s="105">
        <v>0.7636</v>
      </c>
    </row>
    <row r="64" spans="1:12" ht="12.75">
      <c r="A64" s="40"/>
      <c r="B64" s="160"/>
      <c r="C64" s="42" t="s">
        <v>136</v>
      </c>
      <c r="D64" s="38">
        <v>11</v>
      </c>
      <c r="E64" s="42">
        <v>2</v>
      </c>
      <c r="F64" s="46">
        <v>13</v>
      </c>
      <c r="H64" s="160"/>
      <c r="I64" s="42" t="s">
        <v>136</v>
      </c>
      <c r="J64" s="112">
        <v>0.2</v>
      </c>
      <c r="K64" s="113">
        <v>0.0364</v>
      </c>
      <c r="L64" s="106">
        <v>0.2364</v>
      </c>
    </row>
    <row r="65" spans="3:12" ht="12.75">
      <c r="C65" s="76" t="s">
        <v>82</v>
      </c>
      <c r="D65" s="38">
        <v>24</v>
      </c>
      <c r="E65" s="42">
        <v>31</v>
      </c>
      <c r="F65" s="46">
        <v>55</v>
      </c>
      <c r="I65" s="76" t="s">
        <v>82</v>
      </c>
      <c r="J65" s="112">
        <v>0.4364</v>
      </c>
      <c r="K65" s="113">
        <v>0.5636</v>
      </c>
      <c r="L65" s="106">
        <v>1</v>
      </c>
    </row>
    <row r="66" ht="12.75">
      <c r="G66" s="40"/>
    </row>
    <row r="67" spans="1:7" ht="12.75">
      <c r="A67" t="s">
        <v>145</v>
      </c>
      <c r="G67" s="40"/>
    </row>
    <row r="68" spans="1:7" ht="12.75">
      <c r="A68" t="s">
        <v>146</v>
      </c>
      <c r="G68" s="40"/>
    </row>
    <row r="69" ht="12.75">
      <c r="G69" s="40"/>
    </row>
    <row r="70" ht="12.75">
      <c r="G70" s="40"/>
    </row>
    <row r="71" ht="12.75">
      <c r="G71" s="40"/>
    </row>
    <row r="72" ht="12.75">
      <c r="G72" s="40"/>
    </row>
    <row r="73" ht="12.75">
      <c r="G73" s="40"/>
    </row>
    <row r="74" ht="12.75">
      <c r="G74" s="40"/>
    </row>
    <row r="75" ht="12.75">
      <c r="G75" s="40"/>
    </row>
    <row r="76" ht="12.75">
      <c r="G76" s="40"/>
    </row>
    <row r="77" ht="12.75">
      <c r="G77" s="40"/>
    </row>
    <row r="78" ht="12.75">
      <c r="G78" s="40"/>
    </row>
    <row r="79" ht="12.75">
      <c r="G79" s="40"/>
    </row>
    <row r="80" ht="12.75">
      <c r="G80" s="40"/>
    </row>
    <row r="81" ht="12.75">
      <c r="G81" s="40"/>
    </row>
    <row r="82" ht="12.75">
      <c r="G82" s="40"/>
    </row>
    <row r="83" ht="12.75">
      <c r="G83" s="40"/>
    </row>
    <row r="84" ht="12.75">
      <c r="G84" s="40"/>
    </row>
    <row r="85" ht="12.75">
      <c r="G85" s="40"/>
    </row>
    <row r="86" ht="12.75">
      <c r="G86" s="40"/>
    </row>
    <row r="87" ht="12.75">
      <c r="G87" s="40"/>
    </row>
    <row r="88" ht="12.75">
      <c r="G88" s="40"/>
    </row>
    <row r="89" ht="12.75">
      <c r="A89" s="59" t="s">
        <v>93</v>
      </c>
    </row>
    <row r="90" spans="4:12" ht="12.75">
      <c r="D90" s="161" t="s">
        <v>69</v>
      </c>
      <c r="E90" s="162"/>
      <c r="F90" s="77"/>
      <c r="G90" s="75"/>
      <c r="H90" s="75"/>
      <c r="I90" s="75"/>
      <c r="J90" s="161" t="s">
        <v>69</v>
      </c>
      <c r="K90" s="162"/>
      <c r="L90" s="36"/>
    </row>
    <row r="91" spans="4:12" ht="12.75">
      <c r="D91" s="36" t="s">
        <v>139</v>
      </c>
      <c r="E91" s="43" t="s">
        <v>140</v>
      </c>
      <c r="F91" s="38"/>
      <c r="J91" s="36" t="s">
        <v>139</v>
      </c>
      <c r="K91" s="43" t="s">
        <v>140</v>
      </c>
      <c r="L91" s="38"/>
    </row>
    <row r="92" spans="2:12" ht="12.75">
      <c r="B92" s="159" t="s">
        <v>86</v>
      </c>
      <c r="C92" s="41" t="s">
        <v>135</v>
      </c>
      <c r="D92" s="35">
        <v>23</v>
      </c>
      <c r="E92" s="41">
        <v>19</v>
      </c>
      <c r="F92" s="44">
        <v>42</v>
      </c>
      <c r="H92" s="159" t="s">
        <v>86</v>
      </c>
      <c r="I92" s="41" t="s">
        <v>135</v>
      </c>
      <c r="J92" s="110">
        <v>0.4182</v>
      </c>
      <c r="K92" s="111">
        <v>0.3455</v>
      </c>
      <c r="L92" s="105">
        <v>0.76</v>
      </c>
    </row>
    <row r="93" spans="2:12" ht="12.75">
      <c r="B93" s="160"/>
      <c r="C93" s="42" t="s">
        <v>136</v>
      </c>
      <c r="D93" s="38">
        <v>7</v>
      </c>
      <c r="E93" s="42">
        <v>6</v>
      </c>
      <c r="F93" s="46">
        <v>13</v>
      </c>
      <c r="H93" s="160"/>
      <c r="I93" s="42" t="s">
        <v>136</v>
      </c>
      <c r="J93" s="112">
        <v>0.1273</v>
      </c>
      <c r="K93" s="113">
        <v>0.1091</v>
      </c>
      <c r="L93" s="106">
        <v>0.2364</v>
      </c>
    </row>
    <row r="94" spans="3:12" ht="12.75">
      <c r="C94" s="76" t="s">
        <v>82</v>
      </c>
      <c r="D94" s="38">
        <v>30</v>
      </c>
      <c r="E94" s="42">
        <v>25</v>
      </c>
      <c r="F94" s="46">
        <v>55</v>
      </c>
      <c r="I94" s="76" t="s">
        <v>82</v>
      </c>
      <c r="J94" s="112">
        <v>0.5455</v>
      </c>
      <c r="K94" s="113">
        <v>0.4545</v>
      </c>
      <c r="L94" s="106">
        <v>1</v>
      </c>
    </row>
    <row r="95" spans="3:12" ht="12.75">
      <c r="C95" s="96"/>
      <c r="D95" s="43"/>
      <c r="E95" s="43"/>
      <c r="F95" s="43"/>
      <c r="I95" s="96"/>
      <c r="J95" s="97"/>
      <c r="K95" s="97"/>
      <c r="L95" s="97"/>
    </row>
    <row r="96" spans="1:12" ht="12.75">
      <c r="A96" t="s">
        <v>122</v>
      </c>
      <c r="C96" s="96"/>
      <c r="D96" s="43"/>
      <c r="E96" s="43"/>
      <c r="F96" s="43"/>
      <c r="I96" s="96"/>
      <c r="J96" s="97"/>
      <c r="K96" s="97"/>
      <c r="L96" s="97"/>
    </row>
    <row r="98" spans="1:6" ht="12.75">
      <c r="A98" s="59" t="s">
        <v>94</v>
      </c>
      <c r="F98" s="40"/>
    </row>
    <row r="99" ht="12.75">
      <c r="F99" s="40"/>
    </row>
    <row r="100" spans="4:12" ht="12.75">
      <c r="D100" s="161" t="s">
        <v>70</v>
      </c>
      <c r="E100" s="162"/>
      <c r="F100" s="77"/>
      <c r="G100" s="75"/>
      <c r="H100" s="75"/>
      <c r="I100" s="75"/>
      <c r="J100" s="161" t="s">
        <v>70</v>
      </c>
      <c r="K100" s="162"/>
      <c r="L100" s="36"/>
    </row>
    <row r="101" spans="4:12" ht="12.75">
      <c r="D101" s="36" t="s">
        <v>141</v>
      </c>
      <c r="E101" s="43" t="s">
        <v>142</v>
      </c>
      <c r="F101" s="38"/>
      <c r="J101" s="36" t="s">
        <v>141</v>
      </c>
      <c r="K101" s="43" t="s">
        <v>142</v>
      </c>
      <c r="L101" s="38"/>
    </row>
    <row r="102" spans="2:12" ht="12.75">
      <c r="B102" s="159" t="s">
        <v>86</v>
      </c>
      <c r="C102" s="41" t="s">
        <v>135</v>
      </c>
      <c r="D102" s="35">
        <v>18</v>
      </c>
      <c r="E102" s="41">
        <v>24</v>
      </c>
      <c r="F102" s="44">
        <v>42</v>
      </c>
      <c r="H102" s="159" t="s">
        <v>86</v>
      </c>
      <c r="I102" s="41" t="s">
        <v>135</v>
      </c>
      <c r="J102" s="110">
        <v>0.3273</v>
      </c>
      <c r="K102" s="111">
        <v>0.4364</v>
      </c>
      <c r="L102" s="105">
        <v>0.7636</v>
      </c>
    </row>
    <row r="103" spans="2:12" ht="12.75">
      <c r="B103" s="160"/>
      <c r="C103" s="42" t="s">
        <v>136</v>
      </c>
      <c r="D103" s="38">
        <v>9</v>
      </c>
      <c r="E103" s="42">
        <v>4</v>
      </c>
      <c r="F103" s="46">
        <v>13</v>
      </c>
      <c r="H103" s="160"/>
      <c r="I103" s="42" t="s">
        <v>136</v>
      </c>
      <c r="J103" s="112">
        <v>0.1636</v>
      </c>
      <c r="K103" s="113">
        <v>0.0727</v>
      </c>
      <c r="L103" s="106">
        <v>0.2364</v>
      </c>
    </row>
    <row r="104" spans="3:12" ht="12.75">
      <c r="C104" s="76" t="s">
        <v>82</v>
      </c>
      <c r="D104" s="38">
        <v>27</v>
      </c>
      <c r="E104" s="42">
        <v>28</v>
      </c>
      <c r="F104" s="46">
        <v>55</v>
      </c>
      <c r="I104" s="76" t="s">
        <v>82</v>
      </c>
      <c r="J104" s="112">
        <v>0.4909</v>
      </c>
      <c r="K104" s="113">
        <v>0.5091</v>
      </c>
      <c r="L104" s="106">
        <v>1</v>
      </c>
    </row>
    <row r="105" spans="3:12" ht="12.75">
      <c r="C105" s="96"/>
      <c r="D105" s="43"/>
      <c r="E105" s="43"/>
      <c r="F105" s="43"/>
      <c r="I105" s="96"/>
      <c r="J105" s="97"/>
      <c r="K105" s="97"/>
      <c r="L105" s="97"/>
    </row>
    <row r="106" spans="1:12" ht="12.75">
      <c r="A106" t="s">
        <v>123</v>
      </c>
      <c r="C106" s="96"/>
      <c r="D106" s="43"/>
      <c r="E106" s="43"/>
      <c r="F106" s="43"/>
      <c r="I106" s="96"/>
      <c r="J106" s="97"/>
      <c r="K106" s="97"/>
      <c r="L106" s="97"/>
    </row>
    <row r="108" ht="12.75">
      <c r="A108" s="59" t="s">
        <v>95</v>
      </c>
    </row>
    <row r="110" spans="4:12" ht="12.75">
      <c r="D110" s="161" t="s">
        <v>72</v>
      </c>
      <c r="E110" s="162"/>
      <c r="F110" s="77"/>
      <c r="G110" s="75"/>
      <c r="H110" s="75"/>
      <c r="I110" s="75"/>
      <c r="J110" s="161" t="s">
        <v>72</v>
      </c>
      <c r="K110" s="162"/>
      <c r="L110" s="36"/>
    </row>
    <row r="111" spans="4:12" ht="12.75">
      <c r="D111" s="36" t="s">
        <v>143</v>
      </c>
      <c r="E111" s="43" t="s">
        <v>144</v>
      </c>
      <c r="F111" s="38"/>
      <c r="J111" s="36" t="s">
        <v>143</v>
      </c>
      <c r="K111" s="43" t="s">
        <v>144</v>
      </c>
      <c r="L111" s="38"/>
    </row>
    <row r="112" spans="2:12" ht="12.75">
      <c r="B112" s="159" t="s">
        <v>86</v>
      </c>
      <c r="C112" s="41" t="s">
        <v>135</v>
      </c>
      <c r="D112" s="35">
        <v>21</v>
      </c>
      <c r="E112" s="41">
        <v>21</v>
      </c>
      <c r="F112" s="44">
        <v>42</v>
      </c>
      <c r="H112" s="159" t="s">
        <v>86</v>
      </c>
      <c r="I112" s="41" t="s">
        <v>135</v>
      </c>
      <c r="J112" s="110">
        <v>0.3818</v>
      </c>
      <c r="K112" s="111">
        <v>0.3818</v>
      </c>
      <c r="L112" s="105">
        <v>0.7636</v>
      </c>
    </row>
    <row r="113" spans="2:12" ht="12.75">
      <c r="B113" s="160"/>
      <c r="C113" s="42" t="s">
        <v>136</v>
      </c>
      <c r="D113" s="38">
        <v>6</v>
      </c>
      <c r="E113" s="42">
        <v>7</v>
      </c>
      <c r="F113" s="46">
        <v>13</v>
      </c>
      <c r="H113" s="160"/>
      <c r="I113" s="42" t="s">
        <v>136</v>
      </c>
      <c r="J113" s="112">
        <v>0.1091</v>
      </c>
      <c r="K113" s="113">
        <v>0.1273</v>
      </c>
      <c r="L113" s="106">
        <v>0.2364</v>
      </c>
    </row>
    <row r="114" spans="3:12" ht="12.75">
      <c r="C114" s="76" t="s">
        <v>82</v>
      </c>
      <c r="D114" s="38">
        <v>27</v>
      </c>
      <c r="E114" s="42">
        <v>28</v>
      </c>
      <c r="F114" s="46">
        <v>55</v>
      </c>
      <c r="I114" s="76" t="s">
        <v>82</v>
      </c>
      <c r="J114" s="112">
        <v>0.4909</v>
      </c>
      <c r="K114" s="113">
        <v>0.5091</v>
      </c>
      <c r="L114" s="106">
        <v>1</v>
      </c>
    </row>
    <row r="115" spans="3:12" ht="12.75">
      <c r="C115" s="96"/>
      <c r="D115" s="43"/>
      <c r="E115" s="43"/>
      <c r="F115" s="43"/>
      <c r="I115" s="96"/>
      <c r="J115" s="97"/>
      <c r="K115" s="97"/>
      <c r="L115" s="97"/>
    </row>
    <row r="116" spans="1:12" ht="12.75">
      <c r="A116" t="s">
        <v>148</v>
      </c>
      <c r="C116" s="96"/>
      <c r="D116" s="43"/>
      <c r="E116" s="43"/>
      <c r="F116" s="43"/>
      <c r="I116" s="96"/>
      <c r="J116" s="97"/>
      <c r="K116" s="97"/>
      <c r="L116" s="97"/>
    </row>
    <row r="117" ht="12.75">
      <c r="A117" t="s">
        <v>147</v>
      </c>
    </row>
    <row r="119" ht="12.75">
      <c r="A119" s="59" t="s">
        <v>96</v>
      </c>
    </row>
    <row r="121" spans="4:12" ht="12.75">
      <c r="D121" s="161" t="s">
        <v>70</v>
      </c>
      <c r="E121" s="162"/>
      <c r="F121" s="77"/>
      <c r="G121" s="75"/>
      <c r="H121" s="75"/>
      <c r="I121" s="75"/>
      <c r="J121" s="161" t="s">
        <v>70</v>
      </c>
      <c r="K121" s="162"/>
      <c r="L121" s="36"/>
    </row>
    <row r="122" spans="4:12" ht="12.75">
      <c r="D122" s="36" t="s">
        <v>141</v>
      </c>
      <c r="E122" s="43" t="s">
        <v>142</v>
      </c>
      <c r="F122" s="38"/>
      <c r="J122" s="36" t="s">
        <v>141</v>
      </c>
      <c r="K122" s="43" t="s">
        <v>142</v>
      </c>
      <c r="L122" s="38"/>
    </row>
    <row r="123" spans="2:12" ht="12.75">
      <c r="B123" s="159" t="s">
        <v>69</v>
      </c>
      <c r="C123" s="41" t="s">
        <v>139</v>
      </c>
      <c r="D123" s="35">
        <v>18</v>
      </c>
      <c r="E123" s="41">
        <v>12</v>
      </c>
      <c r="F123" s="44">
        <v>30</v>
      </c>
      <c r="H123" s="159" t="s">
        <v>69</v>
      </c>
      <c r="I123" s="41" t="s">
        <v>139</v>
      </c>
      <c r="J123" s="110">
        <v>0.3273</v>
      </c>
      <c r="K123" s="111">
        <v>0.2182</v>
      </c>
      <c r="L123" s="105">
        <v>0.5455</v>
      </c>
    </row>
    <row r="124" spans="2:12" ht="12.75">
      <c r="B124" s="160"/>
      <c r="C124" s="42" t="s">
        <v>140</v>
      </c>
      <c r="D124" s="38">
        <v>9</v>
      </c>
      <c r="E124" s="42">
        <v>16</v>
      </c>
      <c r="F124" s="46">
        <v>25</v>
      </c>
      <c r="H124" s="160"/>
      <c r="I124" s="42" t="s">
        <v>140</v>
      </c>
      <c r="J124" s="112">
        <v>0.1636</v>
      </c>
      <c r="K124" s="113">
        <v>0.2909</v>
      </c>
      <c r="L124" s="106">
        <v>0.4545</v>
      </c>
    </row>
    <row r="125" spans="3:12" ht="12.75">
      <c r="C125" s="76" t="s">
        <v>82</v>
      </c>
      <c r="D125" s="38">
        <v>27</v>
      </c>
      <c r="E125" s="42">
        <v>28</v>
      </c>
      <c r="F125" s="46">
        <v>55</v>
      </c>
      <c r="I125" s="76" t="s">
        <v>82</v>
      </c>
      <c r="J125" s="112">
        <v>0.4909</v>
      </c>
      <c r="K125" s="113">
        <v>0.5091</v>
      </c>
      <c r="L125" s="106">
        <v>1</v>
      </c>
    </row>
    <row r="126" spans="3:12" ht="12.75">
      <c r="C126" s="96"/>
      <c r="D126" s="43"/>
      <c r="E126" s="43"/>
      <c r="F126" s="43"/>
      <c r="I126" s="96"/>
      <c r="J126" s="97"/>
      <c r="K126" s="97"/>
      <c r="L126" s="97"/>
    </row>
    <row r="127" spans="1:12" ht="12.75">
      <c r="A127" t="s">
        <v>124</v>
      </c>
      <c r="C127" s="96"/>
      <c r="D127" s="43"/>
      <c r="E127" s="43"/>
      <c r="F127" s="43"/>
      <c r="I127" s="96"/>
      <c r="J127" s="97"/>
      <c r="K127" s="97"/>
      <c r="L127" s="97"/>
    </row>
    <row r="128" ht="12.75">
      <c r="A128" t="s">
        <v>125</v>
      </c>
    </row>
    <row r="130" ht="12.75">
      <c r="A130" s="59" t="s">
        <v>126</v>
      </c>
    </row>
    <row r="132" spans="4:12" ht="12.75">
      <c r="D132" s="161" t="s">
        <v>87</v>
      </c>
      <c r="E132" s="162"/>
      <c r="F132" s="77"/>
      <c r="G132" s="75"/>
      <c r="H132" s="75"/>
      <c r="I132" s="75"/>
      <c r="J132" s="161" t="s">
        <v>87</v>
      </c>
      <c r="K132" s="162"/>
      <c r="L132" s="36"/>
    </row>
    <row r="133" spans="4:12" ht="12.75">
      <c r="D133" s="36" t="s">
        <v>137</v>
      </c>
      <c r="E133" s="43" t="s">
        <v>138</v>
      </c>
      <c r="F133" s="38"/>
      <c r="J133" s="36" t="s">
        <v>137</v>
      </c>
      <c r="K133" s="43" t="s">
        <v>138</v>
      </c>
      <c r="L133" s="38"/>
    </row>
    <row r="134" spans="2:12" ht="12.75">
      <c r="B134" s="159" t="s">
        <v>69</v>
      </c>
      <c r="C134" s="41" t="s">
        <v>139</v>
      </c>
      <c r="D134" s="35">
        <v>13</v>
      </c>
      <c r="E134" s="41">
        <v>17</v>
      </c>
      <c r="F134" s="44">
        <v>30</v>
      </c>
      <c r="H134" s="159" t="s">
        <v>69</v>
      </c>
      <c r="I134" s="41" t="s">
        <v>139</v>
      </c>
      <c r="J134" s="110">
        <v>0.2364</v>
      </c>
      <c r="K134" s="111">
        <v>0.3091</v>
      </c>
      <c r="L134" s="105">
        <v>0.5455</v>
      </c>
    </row>
    <row r="135" spans="2:12" ht="12.75">
      <c r="B135" s="160"/>
      <c r="C135" s="42" t="s">
        <v>140</v>
      </c>
      <c r="D135" s="38">
        <v>11</v>
      </c>
      <c r="E135" s="42">
        <v>14</v>
      </c>
      <c r="F135" s="46">
        <v>25</v>
      </c>
      <c r="H135" s="160"/>
      <c r="I135" s="42" t="s">
        <v>140</v>
      </c>
      <c r="J135" s="112">
        <v>0.2</v>
      </c>
      <c r="K135" s="113">
        <v>0.2545</v>
      </c>
      <c r="L135" s="106">
        <v>0.4545</v>
      </c>
    </row>
    <row r="136" spans="3:12" ht="12.75">
      <c r="C136" s="76" t="s">
        <v>82</v>
      </c>
      <c r="D136" s="38">
        <v>24</v>
      </c>
      <c r="E136" s="42">
        <v>31</v>
      </c>
      <c r="F136" s="46">
        <v>55</v>
      </c>
      <c r="I136" s="76" t="s">
        <v>82</v>
      </c>
      <c r="J136" s="112">
        <v>0.44</v>
      </c>
      <c r="K136" s="113">
        <v>0.5636</v>
      </c>
      <c r="L136" s="106">
        <v>1</v>
      </c>
    </row>
    <row r="137" spans="3:12" ht="12.75">
      <c r="C137" s="96"/>
      <c r="D137" s="43"/>
      <c r="E137" s="43"/>
      <c r="F137" s="43"/>
      <c r="I137" s="96"/>
      <c r="J137" s="97"/>
      <c r="K137" s="97"/>
      <c r="L137" s="97"/>
    </row>
    <row r="138" spans="1:12" ht="12.75">
      <c r="A138" t="s">
        <v>149</v>
      </c>
      <c r="C138" s="96"/>
      <c r="D138" s="43"/>
      <c r="E138" s="43"/>
      <c r="F138" s="43"/>
      <c r="I138" s="96"/>
      <c r="J138" s="97"/>
      <c r="K138" s="97"/>
      <c r="L138" s="97"/>
    </row>
    <row r="140" ht="12.75">
      <c r="A140" s="59" t="s">
        <v>127</v>
      </c>
    </row>
    <row r="141" ht="12.75">
      <c r="A141" s="59"/>
    </row>
    <row r="142" spans="4:12" ht="12.75">
      <c r="D142" s="161" t="s">
        <v>72</v>
      </c>
      <c r="E142" s="162"/>
      <c r="F142" s="77"/>
      <c r="G142" s="75"/>
      <c r="H142" s="75"/>
      <c r="I142" s="75"/>
      <c r="J142" s="163" t="s">
        <v>72</v>
      </c>
      <c r="K142" s="164"/>
      <c r="L142" s="36"/>
    </row>
    <row r="143" spans="4:12" ht="12.75">
      <c r="D143" s="36" t="s">
        <v>143</v>
      </c>
      <c r="E143" s="43" t="s">
        <v>144</v>
      </c>
      <c r="F143" s="38"/>
      <c r="J143" s="36" t="s">
        <v>143</v>
      </c>
      <c r="K143" s="43" t="s">
        <v>144</v>
      </c>
      <c r="L143" s="38"/>
    </row>
    <row r="144" spans="2:12" ht="12.75">
      <c r="B144" s="159" t="s">
        <v>70</v>
      </c>
      <c r="C144" s="41" t="s">
        <v>141</v>
      </c>
      <c r="D144" s="35">
        <v>17</v>
      </c>
      <c r="E144" s="41">
        <v>10</v>
      </c>
      <c r="F144" s="44">
        <v>27</v>
      </c>
      <c r="H144" s="159" t="s">
        <v>70</v>
      </c>
      <c r="I144" s="41" t="s">
        <v>141</v>
      </c>
      <c r="J144" s="110">
        <v>0.3091</v>
      </c>
      <c r="K144" s="111">
        <v>0.1818</v>
      </c>
      <c r="L144" s="105">
        <v>0.4909</v>
      </c>
    </row>
    <row r="145" spans="2:12" ht="12.75">
      <c r="B145" s="160"/>
      <c r="C145" s="42" t="s">
        <v>142</v>
      </c>
      <c r="D145" s="38">
        <v>10</v>
      </c>
      <c r="E145" s="42">
        <v>18</v>
      </c>
      <c r="F145" s="46">
        <v>28</v>
      </c>
      <c r="H145" s="160"/>
      <c r="I145" s="42" t="s">
        <v>142</v>
      </c>
      <c r="J145" s="112">
        <v>0.1818</v>
      </c>
      <c r="K145" s="113">
        <v>0.3273</v>
      </c>
      <c r="L145" s="106">
        <v>0.5091</v>
      </c>
    </row>
    <row r="146" spans="3:12" ht="12.75">
      <c r="C146" s="76" t="s">
        <v>82</v>
      </c>
      <c r="D146" s="38">
        <v>27</v>
      </c>
      <c r="E146" s="42">
        <v>28</v>
      </c>
      <c r="F146" s="46">
        <v>55</v>
      </c>
      <c r="I146" s="76" t="s">
        <v>82</v>
      </c>
      <c r="J146" s="112">
        <f>SUM(J144,J145)</f>
        <v>0.4909</v>
      </c>
      <c r="K146" s="112">
        <f>SUM(K144,K145)</f>
        <v>0.5091</v>
      </c>
      <c r="L146" s="106">
        <v>1</v>
      </c>
    </row>
    <row r="148" ht="12.75">
      <c r="A148" t="s">
        <v>128</v>
      </c>
    </row>
    <row r="149" ht="12.75">
      <c r="A149" s="100" t="s">
        <v>129</v>
      </c>
    </row>
    <row r="150" ht="12.75">
      <c r="A150" s="100"/>
    </row>
    <row r="151" ht="12.75">
      <c r="A151" s="100"/>
    </row>
    <row r="152" ht="12.75">
      <c r="A152" s="100"/>
    </row>
    <row r="154" spans="1:12" ht="12.75">
      <c r="A154" s="75"/>
      <c r="D154" s="75"/>
      <c r="E154" s="75"/>
      <c r="F154" s="75"/>
      <c r="G154" s="75"/>
      <c r="H154" s="75"/>
      <c r="I154" s="75"/>
      <c r="J154" s="75"/>
      <c r="K154" s="75"/>
      <c r="L154" s="75"/>
    </row>
    <row r="155" spans="1:12" ht="12.75">
      <c r="A155" s="75"/>
      <c r="D155" s="75"/>
      <c r="E155" s="75"/>
      <c r="F155" s="75"/>
      <c r="G155" s="75"/>
      <c r="H155" s="75"/>
      <c r="I155" s="75"/>
      <c r="J155" s="75"/>
      <c r="K155" s="75"/>
      <c r="L155" s="75"/>
    </row>
  </sheetData>
  <mergeCells count="28">
    <mergeCell ref="D142:E142"/>
    <mergeCell ref="J142:K142"/>
    <mergeCell ref="B144:B145"/>
    <mergeCell ref="H144:H145"/>
    <mergeCell ref="D132:E132"/>
    <mergeCell ref="J132:K132"/>
    <mergeCell ref="B134:B135"/>
    <mergeCell ref="H134:H135"/>
    <mergeCell ref="D121:E121"/>
    <mergeCell ref="J121:K121"/>
    <mergeCell ref="B123:B124"/>
    <mergeCell ref="H123:H124"/>
    <mergeCell ref="D110:E110"/>
    <mergeCell ref="B112:B113"/>
    <mergeCell ref="J110:K110"/>
    <mergeCell ref="H112:H113"/>
    <mergeCell ref="D100:E100"/>
    <mergeCell ref="B102:B103"/>
    <mergeCell ref="J100:K100"/>
    <mergeCell ref="H102:H103"/>
    <mergeCell ref="D61:E61"/>
    <mergeCell ref="B63:B64"/>
    <mergeCell ref="J61:K61"/>
    <mergeCell ref="H63:H64"/>
    <mergeCell ref="B92:B93"/>
    <mergeCell ref="H92:H93"/>
    <mergeCell ref="D90:E90"/>
    <mergeCell ref="J90:K9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11.421875" defaultRowHeight="12.75"/>
  <cols>
    <col min="1" max="5" width="11.8515625" style="0" customWidth="1"/>
  </cols>
  <sheetData>
    <row r="2" spans="1:5" ht="12.75">
      <c r="A2" s="102" t="s">
        <v>130</v>
      </c>
      <c r="B2" s="43"/>
      <c r="C2" s="43"/>
      <c r="D2" s="43"/>
      <c r="E2" s="43"/>
    </row>
    <row r="3" spans="1:5" ht="12.75">
      <c r="A3" s="43"/>
      <c r="B3" s="43" t="s">
        <v>181</v>
      </c>
      <c r="C3" s="43"/>
      <c r="D3" s="43"/>
      <c r="E3" s="43"/>
    </row>
    <row r="4" spans="1:5" ht="12.75">
      <c r="A4" s="43"/>
      <c r="B4" s="43" t="s">
        <v>182</v>
      </c>
      <c r="C4" s="43"/>
      <c r="D4" s="43"/>
      <c r="E4" s="43"/>
    </row>
    <row r="5" spans="1:5" ht="12.75">
      <c r="A5" s="43"/>
      <c r="B5" s="98" t="s">
        <v>131</v>
      </c>
      <c r="C5" s="98"/>
      <c r="D5" s="98"/>
      <c r="E5" s="43"/>
    </row>
    <row r="6" spans="1:5" ht="12.75">
      <c r="A6" s="43"/>
      <c r="B6" s="99" t="s">
        <v>132</v>
      </c>
      <c r="C6" s="99"/>
      <c r="D6" s="99"/>
      <c r="E6" s="43"/>
    </row>
    <row r="7" spans="1:5" ht="12.75">
      <c r="A7" s="43"/>
      <c r="B7" s="103" t="s">
        <v>150</v>
      </c>
      <c r="C7" s="99"/>
      <c r="D7" s="99"/>
      <c r="E7" s="43"/>
    </row>
    <row r="8" spans="1:5" ht="12.75">
      <c r="A8" s="43"/>
      <c r="B8" s="103" t="s">
        <v>133</v>
      </c>
      <c r="C8" s="99"/>
      <c r="D8" s="99"/>
      <c r="E8" s="43"/>
    </row>
    <row r="9" ht="12.75">
      <c r="A9" s="43"/>
    </row>
    <row r="10" spans="1:5" ht="12.75">
      <c r="A10" s="43"/>
      <c r="B10" s="43"/>
      <c r="C10" s="43"/>
      <c r="D10" s="43"/>
      <c r="E10" s="43"/>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Universite d'Angers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etudiants</dc:creator>
  <cp:keywords/>
  <dc:description/>
  <cp:lastModifiedBy>gil</cp:lastModifiedBy>
  <cp:lastPrinted>2003-03-31T11:52:03Z</cp:lastPrinted>
  <dcterms:created xsi:type="dcterms:W3CDTF">2003-03-31T08:48:55Z</dcterms:created>
  <dcterms:modified xsi:type="dcterms:W3CDTF">2005-03-24T12:20:51Z</dcterms:modified>
  <cp:category/>
  <cp:version/>
  <cp:contentType/>
  <cp:contentStatus/>
</cp:coreProperties>
</file>